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Фін План\Фінплани 2024\Рішення звіт 2024\"/>
    </mc:Choice>
  </mc:AlternateContent>
  <xr:revisionPtr revIDLastSave="0" documentId="13_ncr:1_{730E28EB-C45B-4011-9B14-BF3FA5AA9D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рік" sheetId="18" r:id="rId1"/>
    <sheet name="9міс.2023" sheetId="17" r:id="rId2"/>
    <sheet name="1пів.2023 " sheetId="16" r:id="rId3"/>
    <sheet name="1кв.2023" sheetId="15" r:id="rId4"/>
  </sheets>
  <definedNames>
    <definedName name="_xlnm.Print_Area" localSheetId="3">'1кв.2023'!$A$1:$I$103</definedName>
    <definedName name="_xlnm.Print_Area" localSheetId="2">'1пів.2023 '!$A$1:$I$103</definedName>
    <definedName name="_xlnm.Print_Area" localSheetId="0">'2023рік'!$A$1:$I$107</definedName>
    <definedName name="_xlnm.Print_Area" localSheetId="1">'9міс.2023'!$A$1:$I$103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18" l="1"/>
  <c r="I99" i="18"/>
  <c r="H99" i="18"/>
  <c r="I98" i="18"/>
  <c r="H98" i="18"/>
  <c r="E98" i="18"/>
  <c r="G96" i="18"/>
  <c r="F96" i="18"/>
  <c r="D96" i="18"/>
  <c r="H94" i="18"/>
  <c r="E94" i="18"/>
  <c r="E96" i="18" s="1"/>
  <c r="F93" i="18"/>
  <c r="H93" i="18" s="1"/>
  <c r="H88" i="18"/>
  <c r="F95" i="18"/>
  <c r="E87" i="18"/>
  <c r="E95" i="18" s="1"/>
  <c r="D87" i="18"/>
  <c r="D95" i="18" s="1"/>
  <c r="I83" i="18"/>
  <c r="H83" i="18"/>
  <c r="E83" i="18"/>
  <c r="I82" i="18"/>
  <c r="H82" i="18"/>
  <c r="E82" i="18"/>
  <c r="G81" i="18"/>
  <c r="F81" i="18"/>
  <c r="E81" i="18"/>
  <c r="D81" i="18"/>
  <c r="I80" i="18"/>
  <c r="H80" i="18"/>
  <c r="E80" i="18"/>
  <c r="I79" i="18"/>
  <c r="H79" i="18"/>
  <c r="E79" i="18"/>
  <c r="G78" i="18"/>
  <c r="F78" i="18"/>
  <c r="E78" i="18"/>
  <c r="D78" i="18"/>
  <c r="H72" i="18"/>
  <c r="F71" i="18"/>
  <c r="D71" i="18"/>
  <c r="I69" i="18"/>
  <c r="H69" i="18"/>
  <c r="E69" i="18"/>
  <c r="I68" i="18"/>
  <c r="H68" i="18"/>
  <c r="E68" i="18"/>
  <c r="G67" i="18"/>
  <c r="F67" i="18"/>
  <c r="E67" i="18"/>
  <c r="D67" i="18"/>
  <c r="G65" i="18"/>
  <c r="F65" i="18"/>
  <c r="D65" i="18"/>
  <c r="I64" i="18"/>
  <c r="H64" i="18"/>
  <c r="E64" i="18"/>
  <c r="I63" i="18"/>
  <c r="H63" i="18"/>
  <c r="E63" i="18"/>
  <c r="I62" i="18"/>
  <c r="H62" i="18"/>
  <c r="E62" i="18"/>
  <c r="I61" i="18"/>
  <c r="H61" i="18"/>
  <c r="E61" i="18"/>
  <c r="I60" i="18"/>
  <c r="H60" i="18"/>
  <c r="E60" i="18"/>
  <c r="E65" i="18" s="1"/>
  <c r="I54" i="18"/>
  <c r="H54" i="18"/>
  <c r="F49" i="18"/>
  <c r="D49" i="18"/>
  <c r="F48" i="18"/>
  <c r="D48" i="18"/>
  <c r="G46" i="18"/>
  <c r="F46" i="18"/>
  <c r="D46" i="18"/>
  <c r="G45" i="18"/>
  <c r="F45" i="18"/>
  <c r="D45" i="18"/>
  <c r="G43" i="18"/>
  <c r="F43" i="18"/>
  <c r="D43" i="18"/>
  <c r="I42" i="18"/>
  <c r="H42" i="18"/>
  <c r="I40" i="18"/>
  <c r="H40" i="18"/>
  <c r="I39" i="18"/>
  <c r="H39" i="18"/>
  <c r="E39" i="18"/>
  <c r="I37" i="18"/>
  <c r="H37" i="18"/>
  <c r="E37" i="18"/>
  <c r="I36" i="18"/>
  <c r="H36" i="18"/>
  <c r="E36" i="18"/>
  <c r="E43" i="18" s="1"/>
  <c r="G34" i="18"/>
  <c r="F34" i="18"/>
  <c r="F52" i="18" s="1"/>
  <c r="D34" i="18"/>
  <c r="D52" i="18" s="1"/>
  <c r="I30" i="18"/>
  <c r="H30" i="18"/>
  <c r="E30" i="18"/>
  <c r="I29" i="18"/>
  <c r="H29" i="18"/>
  <c r="E29" i="18"/>
  <c r="I23" i="18"/>
  <c r="H23" i="18"/>
  <c r="E23" i="18"/>
  <c r="I22" i="18"/>
  <c r="H22" i="18"/>
  <c r="E22" i="18"/>
  <c r="I20" i="18"/>
  <c r="H20" i="18"/>
  <c r="G18" i="18"/>
  <c r="I96" i="18" l="1"/>
  <c r="H96" i="18"/>
  <c r="I67" i="18"/>
  <c r="H67" i="18"/>
  <c r="H71" i="18"/>
  <c r="I78" i="18"/>
  <c r="H78" i="18"/>
  <c r="I81" i="18"/>
  <c r="H81" i="18"/>
  <c r="I65" i="18"/>
  <c r="H65" i="18"/>
  <c r="I18" i="18"/>
  <c r="H18" i="18"/>
  <c r="E46" i="18"/>
  <c r="E45" i="18" s="1"/>
  <c r="E34" i="18"/>
  <c r="E52" i="18" s="1"/>
  <c r="D56" i="18"/>
  <c r="D55" i="18" s="1"/>
  <c r="D51" i="18"/>
  <c r="F56" i="18"/>
  <c r="F55" i="18" s="1"/>
  <c r="F51" i="18"/>
  <c r="G52" i="18"/>
  <c r="G51" i="18"/>
  <c r="I34" i="18"/>
  <c r="H34" i="18"/>
  <c r="I43" i="18"/>
  <c r="H43" i="18"/>
  <c r="I45" i="18"/>
  <c r="H45" i="18"/>
  <c r="I46" i="18"/>
  <c r="H46" i="18"/>
  <c r="I48" i="18"/>
  <c r="I49" i="18"/>
  <c r="H49" i="18"/>
  <c r="H48" i="18" s="1"/>
  <c r="H95" i="18" l="1"/>
  <c r="I51" i="18"/>
  <c r="H51" i="18"/>
  <c r="G56" i="18"/>
  <c r="I52" i="18"/>
  <c r="H52" i="18"/>
  <c r="E56" i="18"/>
  <c r="E55" i="18" s="1"/>
  <c r="E51" i="18"/>
  <c r="I56" i="18" l="1"/>
  <c r="H56" i="18"/>
  <c r="H55" i="18" s="1"/>
  <c r="G55" i="18"/>
  <c r="I55" i="18" s="1"/>
  <c r="E86" i="17" l="1"/>
  <c r="F92" i="17" l="1"/>
  <c r="I98" i="17"/>
  <c r="H98" i="17"/>
  <c r="I97" i="17"/>
  <c r="H97" i="17"/>
  <c r="F95" i="17"/>
  <c r="D95" i="17"/>
  <c r="G93" i="17"/>
  <c r="G95" i="17" s="1"/>
  <c r="E93" i="17"/>
  <c r="E95" i="17" s="1"/>
  <c r="H92" i="17"/>
  <c r="D92" i="17"/>
  <c r="I89" i="17"/>
  <c r="H89" i="17"/>
  <c r="G88" i="17"/>
  <c r="H87" i="17"/>
  <c r="G86" i="17"/>
  <c r="G94" i="17" s="1"/>
  <c r="F86" i="17"/>
  <c r="F94" i="17" s="1"/>
  <c r="E94" i="17"/>
  <c r="D86" i="17"/>
  <c r="I82" i="17"/>
  <c r="H82" i="17"/>
  <c r="I81" i="17"/>
  <c r="H81" i="17"/>
  <c r="G80" i="17"/>
  <c r="F80" i="17"/>
  <c r="E80" i="17"/>
  <c r="I79" i="17"/>
  <c r="H79" i="17"/>
  <c r="I78" i="17"/>
  <c r="H78" i="17"/>
  <c r="G77" i="17"/>
  <c r="F77" i="17"/>
  <c r="E77" i="17"/>
  <c r="D77" i="17"/>
  <c r="I76" i="17"/>
  <c r="I75" i="17"/>
  <c r="I74" i="17"/>
  <c r="I73" i="17"/>
  <c r="I72" i="17"/>
  <c r="H72" i="17"/>
  <c r="I71" i="17"/>
  <c r="H71" i="17"/>
  <c r="G70" i="17"/>
  <c r="F70" i="17"/>
  <c r="E70" i="17"/>
  <c r="D70" i="17"/>
  <c r="I68" i="17"/>
  <c r="H68" i="17"/>
  <c r="I67" i="17"/>
  <c r="H67" i="17"/>
  <c r="G66" i="17"/>
  <c r="F66" i="17"/>
  <c r="E66" i="17"/>
  <c r="D66" i="17"/>
  <c r="G64" i="17"/>
  <c r="F64" i="17"/>
  <c r="E64" i="17"/>
  <c r="D64" i="17"/>
  <c r="I63" i="17"/>
  <c r="H63" i="17"/>
  <c r="I62" i="17"/>
  <c r="H62" i="17"/>
  <c r="I61" i="17"/>
  <c r="H61" i="17"/>
  <c r="I60" i="17"/>
  <c r="H60" i="17"/>
  <c r="I59" i="17"/>
  <c r="H59" i="17"/>
  <c r="I57" i="17"/>
  <c r="I56" i="17"/>
  <c r="I53" i="17"/>
  <c r="H53" i="17"/>
  <c r="I52" i="17"/>
  <c r="I49" i="17"/>
  <c r="G48" i="17"/>
  <c r="F48" i="17"/>
  <c r="F47" i="17" s="1"/>
  <c r="E48" i="17"/>
  <c r="D48" i="17"/>
  <c r="G47" i="17"/>
  <c r="E47" i="17"/>
  <c r="D47" i="17"/>
  <c r="I46" i="17"/>
  <c r="G45" i="17"/>
  <c r="F45" i="17"/>
  <c r="E45" i="17"/>
  <c r="D45" i="17"/>
  <c r="G44" i="17"/>
  <c r="F44" i="17"/>
  <c r="E44" i="17"/>
  <c r="D44" i="17"/>
  <c r="I43" i="17"/>
  <c r="G42" i="17"/>
  <c r="F42" i="17"/>
  <c r="E42" i="17"/>
  <c r="D42" i="17"/>
  <c r="I41" i="17"/>
  <c r="H41" i="17"/>
  <c r="I40" i="17"/>
  <c r="H40" i="17"/>
  <c r="I39" i="17"/>
  <c r="H39" i="17"/>
  <c r="I38" i="17"/>
  <c r="H38" i="17"/>
  <c r="I37" i="17"/>
  <c r="H37" i="17"/>
  <c r="I36" i="17"/>
  <c r="H36" i="17"/>
  <c r="I35" i="17"/>
  <c r="H35" i="17"/>
  <c r="G33" i="17"/>
  <c r="G17" i="17" s="1"/>
  <c r="F33" i="17"/>
  <c r="F51" i="17" s="1"/>
  <c r="E33" i="17"/>
  <c r="E51" i="17" s="1"/>
  <c r="D33" i="17"/>
  <c r="D51" i="17" s="1"/>
  <c r="I32" i="17"/>
  <c r="I31" i="17"/>
  <c r="I30" i="17"/>
  <c r="I29" i="17"/>
  <c r="H29" i="17"/>
  <c r="I28" i="17"/>
  <c r="H28" i="17"/>
  <c r="I27" i="17"/>
  <c r="H27" i="17"/>
  <c r="I26" i="17"/>
  <c r="I25" i="17"/>
  <c r="I24" i="17"/>
  <c r="I22" i="17"/>
  <c r="H22" i="17"/>
  <c r="I21" i="17"/>
  <c r="H21" i="17"/>
  <c r="I19" i="17"/>
  <c r="H19" i="17"/>
  <c r="E17" i="17"/>
  <c r="H44" i="17" l="1"/>
  <c r="H45" i="17"/>
  <c r="H80" i="17"/>
  <c r="I88" i="17"/>
  <c r="H88" i="17"/>
  <c r="D94" i="17"/>
  <c r="H77" i="17"/>
  <c r="H70" i="17"/>
  <c r="H66" i="17"/>
  <c r="H64" i="17"/>
  <c r="H42" i="17"/>
  <c r="I17" i="17"/>
  <c r="H17" i="17"/>
  <c r="H48" i="17"/>
  <c r="H47" i="17" s="1"/>
  <c r="I77" i="17"/>
  <c r="I70" i="17"/>
  <c r="I66" i="17"/>
  <c r="I64" i="17"/>
  <c r="I42" i="17"/>
  <c r="I33" i="17"/>
  <c r="I47" i="17"/>
  <c r="I48" i="17"/>
  <c r="E55" i="17"/>
  <c r="E54" i="17" s="1"/>
  <c r="E50" i="17"/>
  <c r="D50" i="17"/>
  <c r="D55" i="17"/>
  <c r="D54" i="17" s="1"/>
  <c r="F50" i="17"/>
  <c r="F55" i="17"/>
  <c r="F54" i="17" s="1"/>
  <c r="I94" i="17"/>
  <c r="H94" i="17"/>
  <c r="I95" i="17"/>
  <c r="H95" i="17"/>
  <c r="I44" i="17"/>
  <c r="I45" i="17"/>
  <c r="G50" i="17"/>
  <c r="G51" i="17"/>
  <c r="I80" i="17"/>
  <c r="H33" i="17"/>
  <c r="H86" i="17"/>
  <c r="H93" i="17"/>
  <c r="D66" i="16"/>
  <c r="H50" i="17" l="1"/>
  <c r="I50" i="17"/>
  <c r="G55" i="17"/>
  <c r="H51" i="17"/>
  <c r="I51" i="17"/>
  <c r="I98" i="16"/>
  <c r="H98" i="16"/>
  <c r="I97" i="16"/>
  <c r="H97" i="16"/>
  <c r="F95" i="16"/>
  <c r="D95" i="16"/>
  <c r="G93" i="16"/>
  <c r="G95" i="16" s="1"/>
  <c r="E93" i="16"/>
  <c r="E95" i="16" s="1"/>
  <c r="F92" i="16"/>
  <c r="H92" i="16" s="1"/>
  <c r="D92" i="16"/>
  <c r="I89" i="16"/>
  <c r="H89" i="16"/>
  <c r="G88" i="16"/>
  <c r="H87" i="16"/>
  <c r="G86" i="16"/>
  <c r="G94" i="16" s="1"/>
  <c r="F86" i="16"/>
  <c r="F94" i="16" s="1"/>
  <c r="E86" i="16"/>
  <c r="E94" i="16" s="1"/>
  <c r="D86" i="16"/>
  <c r="I82" i="16"/>
  <c r="H82" i="16"/>
  <c r="I81" i="16"/>
  <c r="H81" i="16"/>
  <c r="G80" i="16"/>
  <c r="F80" i="16"/>
  <c r="E80" i="16"/>
  <c r="I79" i="16"/>
  <c r="H79" i="16"/>
  <c r="I78" i="16"/>
  <c r="H78" i="16"/>
  <c r="G77" i="16"/>
  <c r="F77" i="16"/>
  <c r="E77" i="16"/>
  <c r="D77" i="16"/>
  <c r="I76" i="16"/>
  <c r="I75" i="16"/>
  <c r="I74" i="16"/>
  <c r="I73" i="16"/>
  <c r="I72" i="16"/>
  <c r="H72" i="16"/>
  <c r="I71" i="16"/>
  <c r="H71" i="16"/>
  <c r="G70" i="16"/>
  <c r="F70" i="16"/>
  <c r="E70" i="16"/>
  <c r="D70" i="16"/>
  <c r="I68" i="16"/>
  <c r="H68" i="16"/>
  <c r="I67" i="16"/>
  <c r="H67" i="16"/>
  <c r="G66" i="16"/>
  <c r="F66" i="16"/>
  <c r="E66" i="16"/>
  <c r="G64" i="16"/>
  <c r="F64" i="16"/>
  <c r="E64" i="16"/>
  <c r="D64" i="16"/>
  <c r="I63" i="16"/>
  <c r="H63" i="16"/>
  <c r="I62" i="16"/>
  <c r="H62" i="16"/>
  <c r="I61" i="16"/>
  <c r="H61" i="16"/>
  <c r="I60" i="16"/>
  <c r="H60" i="16"/>
  <c r="I59" i="16"/>
  <c r="H59" i="16"/>
  <c r="I57" i="16"/>
  <c r="I56" i="16"/>
  <c r="I53" i="16"/>
  <c r="H53" i="16"/>
  <c r="I52" i="16"/>
  <c r="I49" i="16"/>
  <c r="G48" i="16"/>
  <c r="F48" i="16"/>
  <c r="E48" i="16"/>
  <c r="D48" i="16"/>
  <c r="G47" i="16"/>
  <c r="F47" i="16"/>
  <c r="E47" i="16"/>
  <c r="D47" i="16"/>
  <c r="I46" i="16"/>
  <c r="G45" i="16"/>
  <c r="F45" i="16"/>
  <c r="E45" i="16"/>
  <c r="D45" i="16"/>
  <c r="G44" i="16"/>
  <c r="F44" i="16"/>
  <c r="E44" i="16"/>
  <c r="D44" i="16"/>
  <c r="I43" i="16"/>
  <c r="G42" i="16"/>
  <c r="F42" i="16"/>
  <c r="E42" i="16"/>
  <c r="D42" i="16"/>
  <c r="I41" i="16"/>
  <c r="H41" i="16"/>
  <c r="I40" i="16"/>
  <c r="H40" i="16"/>
  <c r="I39" i="16"/>
  <c r="H39" i="16"/>
  <c r="I38" i="16"/>
  <c r="H38" i="16"/>
  <c r="I37" i="16"/>
  <c r="H37" i="16"/>
  <c r="I36" i="16"/>
  <c r="H36" i="16"/>
  <c r="I35" i="16"/>
  <c r="H35" i="16"/>
  <c r="G33" i="16"/>
  <c r="G51" i="16" s="1"/>
  <c r="F33" i="16"/>
  <c r="F51" i="16" s="1"/>
  <c r="E33" i="16"/>
  <c r="E51" i="16" s="1"/>
  <c r="D33" i="16"/>
  <c r="D51" i="16" s="1"/>
  <c r="I32" i="16"/>
  <c r="I31" i="16"/>
  <c r="I30" i="16"/>
  <c r="I29" i="16"/>
  <c r="H29" i="16"/>
  <c r="I28" i="16"/>
  <c r="H28" i="16"/>
  <c r="I27" i="16"/>
  <c r="H27" i="16"/>
  <c r="I26" i="16"/>
  <c r="I25" i="16"/>
  <c r="I24" i="16"/>
  <c r="I22" i="16"/>
  <c r="H22" i="16"/>
  <c r="I21" i="16"/>
  <c r="H21" i="16"/>
  <c r="I19" i="16"/>
  <c r="H19" i="16"/>
  <c r="G17" i="16"/>
  <c r="H17" i="16" s="1"/>
  <c r="H70" i="16" l="1"/>
  <c r="I88" i="16"/>
  <c r="H88" i="16"/>
  <c r="D94" i="16"/>
  <c r="I55" i="17"/>
  <c r="G54" i="17"/>
  <c r="I54" i="17" s="1"/>
  <c r="H55" i="17"/>
  <c r="H54" i="17" s="1"/>
  <c r="I44" i="16"/>
  <c r="I45" i="16"/>
  <c r="H45" i="16"/>
  <c r="H44" i="16"/>
  <c r="H80" i="16"/>
  <c r="H77" i="16"/>
  <c r="H66" i="16"/>
  <c r="H64" i="16"/>
  <c r="H42" i="16"/>
  <c r="F55" i="16"/>
  <c r="F54" i="16" s="1"/>
  <c r="F50" i="16"/>
  <c r="I47" i="16"/>
  <c r="H48" i="16"/>
  <c r="H47" i="16" s="1"/>
  <c r="D55" i="16"/>
  <c r="D54" i="16" s="1"/>
  <c r="D50" i="16"/>
  <c r="E50" i="16"/>
  <c r="E55" i="16"/>
  <c r="E54" i="16" s="1"/>
  <c r="I51" i="16"/>
  <c r="G55" i="16"/>
  <c r="H51" i="16"/>
  <c r="I94" i="16"/>
  <c r="H94" i="16"/>
  <c r="I95" i="16"/>
  <c r="H95" i="16"/>
  <c r="I17" i="16"/>
  <c r="I33" i="16"/>
  <c r="I42" i="16"/>
  <c r="I48" i="16"/>
  <c r="I64" i="16"/>
  <c r="I66" i="16"/>
  <c r="I70" i="16"/>
  <c r="I77" i="16"/>
  <c r="I80" i="16"/>
  <c r="E17" i="16"/>
  <c r="H33" i="16"/>
  <c r="G50" i="16"/>
  <c r="H86" i="16"/>
  <c r="H93" i="16"/>
  <c r="H55" i="16" l="1"/>
  <c r="H54" i="16" s="1"/>
  <c r="I55" i="16"/>
  <c r="G54" i="16"/>
  <c r="I54" i="16" s="1"/>
  <c r="I50" i="16"/>
  <c r="H50" i="16"/>
  <c r="E70" i="15" l="1"/>
  <c r="D64" i="15" l="1"/>
  <c r="D42" i="15"/>
  <c r="I98" i="15"/>
  <c r="H98" i="15"/>
  <c r="I97" i="15"/>
  <c r="H97" i="15"/>
  <c r="F95" i="15"/>
  <c r="D95" i="15"/>
  <c r="G93" i="15"/>
  <c r="G95" i="15" s="1"/>
  <c r="E93" i="15"/>
  <c r="E95" i="15" s="1"/>
  <c r="F92" i="15"/>
  <c r="H92" i="15" s="1"/>
  <c r="D92" i="15"/>
  <c r="I89" i="15"/>
  <c r="H89" i="15"/>
  <c r="G88" i="15"/>
  <c r="I88" i="15" s="1"/>
  <c r="H87" i="15"/>
  <c r="G86" i="15"/>
  <c r="G94" i="15" s="1"/>
  <c r="F86" i="15"/>
  <c r="H86" i="15" s="1"/>
  <c r="E86" i="15"/>
  <c r="E94" i="15" s="1"/>
  <c r="D86" i="15"/>
  <c r="D94" i="15" s="1"/>
  <c r="I82" i="15"/>
  <c r="H82" i="15"/>
  <c r="I81" i="15"/>
  <c r="H81" i="15"/>
  <c r="G80" i="15"/>
  <c r="F80" i="15"/>
  <c r="E80" i="15"/>
  <c r="D80" i="15"/>
  <c r="I79" i="15"/>
  <c r="H79" i="15"/>
  <c r="I78" i="15"/>
  <c r="H78" i="15"/>
  <c r="G77" i="15"/>
  <c r="F77" i="15"/>
  <c r="E77" i="15"/>
  <c r="D77" i="15"/>
  <c r="I76" i="15"/>
  <c r="I75" i="15"/>
  <c r="I74" i="15"/>
  <c r="I73" i="15"/>
  <c r="I72" i="15"/>
  <c r="H72" i="15"/>
  <c r="I71" i="15"/>
  <c r="H71" i="15"/>
  <c r="G70" i="15"/>
  <c r="F70" i="15"/>
  <c r="H70" i="15" s="1"/>
  <c r="D70" i="15"/>
  <c r="I68" i="15"/>
  <c r="H68" i="15"/>
  <c r="I67" i="15"/>
  <c r="H67" i="15"/>
  <c r="G66" i="15"/>
  <c r="F66" i="15"/>
  <c r="E66" i="15"/>
  <c r="D66" i="15"/>
  <c r="G64" i="15"/>
  <c r="F64" i="15"/>
  <c r="E64" i="15"/>
  <c r="I63" i="15"/>
  <c r="H63" i="15"/>
  <c r="I62" i="15"/>
  <c r="H62" i="15"/>
  <c r="I61" i="15"/>
  <c r="H61" i="15"/>
  <c r="I60" i="15"/>
  <c r="H60" i="15"/>
  <c r="I59" i="15"/>
  <c r="H59" i="15"/>
  <c r="I57" i="15"/>
  <c r="I56" i="15"/>
  <c r="I53" i="15"/>
  <c r="H53" i="15"/>
  <c r="I52" i="15"/>
  <c r="I49" i="15"/>
  <c r="G48" i="15"/>
  <c r="F48" i="15"/>
  <c r="E48" i="15"/>
  <c r="D48" i="15"/>
  <c r="G47" i="15"/>
  <c r="F47" i="15"/>
  <c r="E47" i="15"/>
  <c r="D47" i="15"/>
  <c r="I46" i="15"/>
  <c r="G45" i="15"/>
  <c r="F45" i="15"/>
  <c r="E45" i="15"/>
  <c r="D45" i="15"/>
  <c r="G44" i="15"/>
  <c r="F44" i="15"/>
  <c r="E44" i="15"/>
  <c r="D44" i="15"/>
  <c r="I43" i="15"/>
  <c r="G42" i="15"/>
  <c r="F42" i="15"/>
  <c r="E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I35" i="15"/>
  <c r="H35" i="15"/>
  <c r="G33" i="15"/>
  <c r="F33" i="15"/>
  <c r="F51" i="15" s="1"/>
  <c r="E33" i="15"/>
  <c r="D33" i="15"/>
  <c r="I32" i="15"/>
  <c r="I31" i="15"/>
  <c r="I30" i="15"/>
  <c r="I29" i="15"/>
  <c r="H29" i="15"/>
  <c r="I28" i="15"/>
  <c r="H28" i="15"/>
  <c r="I27" i="15"/>
  <c r="H27" i="15"/>
  <c r="I26" i="15"/>
  <c r="I25" i="15"/>
  <c r="I24" i="15"/>
  <c r="I22" i="15"/>
  <c r="H22" i="15"/>
  <c r="I21" i="15"/>
  <c r="H21" i="15"/>
  <c r="I19" i="15"/>
  <c r="H19" i="15"/>
  <c r="E17" i="15"/>
  <c r="E51" i="15" l="1"/>
  <c r="G51" i="15"/>
  <c r="G55" i="15" s="1"/>
  <c r="H44" i="15"/>
  <c r="H45" i="15"/>
  <c r="D51" i="15"/>
  <c r="D55" i="15" s="1"/>
  <c r="D54" i="15" s="1"/>
  <c r="I80" i="15"/>
  <c r="I77" i="15"/>
  <c r="I70" i="15"/>
  <c r="I66" i="15"/>
  <c r="I64" i="15"/>
  <c r="H42" i="15"/>
  <c r="I47" i="15"/>
  <c r="H48" i="15"/>
  <c r="H47" i="15" s="1"/>
  <c r="H80" i="15"/>
  <c r="H77" i="15"/>
  <c r="H66" i="15"/>
  <c r="H64" i="15"/>
  <c r="D50" i="15"/>
  <c r="G17" i="15"/>
  <c r="F55" i="15"/>
  <c r="F54" i="15" s="1"/>
  <c r="F50" i="15"/>
  <c r="I44" i="15"/>
  <c r="I45" i="15"/>
  <c r="I95" i="15"/>
  <c r="H95" i="15"/>
  <c r="E50" i="15"/>
  <c r="E55" i="15"/>
  <c r="E54" i="15" s="1"/>
  <c r="I51" i="15"/>
  <c r="H51" i="15"/>
  <c r="I33" i="15"/>
  <c r="I42" i="15"/>
  <c r="I48" i="15"/>
  <c r="H88" i="15"/>
  <c r="F94" i="15"/>
  <c r="I94" i="15" s="1"/>
  <c r="H33" i="15"/>
  <c r="G50" i="15"/>
  <c r="H93" i="15"/>
  <c r="H94" i="15" l="1"/>
  <c r="I17" i="15"/>
  <c r="H17" i="15"/>
  <c r="I50" i="15"/>
  <c r="H50" i="15"/>
  <c r="H55" i="15"/>
  <c r="H54" i="15" s="1"/>
  <c r="I55" i="15"/>
  <c r="G54" i="15"/>
  <c r="I54" i="15" s="1"/>
</calcChain>
</file>

<file path=xl/sharedStrings.xml><?xml version="1.0" encoding="utf-8"?>
<sst xmlns="http://schemas.openxmlformats.org/spreadsheetml/2006/main" count="487" uniqueCount="139">
  <si>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</si>
  <si>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за ЄДРПОУ</t>
    </r>
  </si>
  <si>
    <r>
      <rPr>
        <sz val="10"/>
        <rFont val="Times New Roman"/>
        <family val="1"/>
      </rPr>
      <t>Орган управління</t>
    </r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</si>
  <si>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</si>
  <si>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</si>
  <si>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</si>
  <si>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</si>
  <si>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</si>
  <si>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</si>
  <si>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</si>
  <si>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</si>
  <si>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</si>
  <si>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>План</t>
    </r>
  </si>
  <si>
    <r>
      <rPr>
        <sz val="10"/>
        <rFont val="Times New Roman"/>
        <family val="1"/>
      </rPr>
      <t>Факт</t>
    </r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</si>
  <si>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</si>
  <si>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</si>
  <si>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 xml:space="preserve">Дохід (виручка) від реалізації продукції
</t>
    </r>
    <r>
      <rPr>
        <sz val="10"/>
        <rFont val="Times New Roman"/>
        <family val="1"/>
      </rPr>
      <t>(товарів, робіт, послуг)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</si>
  <si>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</si>
  <si>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</si>
  <si>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</si>
  <si>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b/>
        <sz val="10"/>
        <rFont val="Times New Roman"/>
        <family val="1"/>
      </rPr>
      <t>Чистий дохід (виручка) від реалізації продукції (товарів, робіт, послуг)</t>
    </r>
  </si>
  <si>
    <r>
      <rPr>
        <sz val="10"/>
        <rFont val="Times New Roman"/>
        <family val="1"/>
      </rPr>
      <t>Інші операційні доходи,</t>
    </r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</si>
  <si>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</si>
  <si>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</si>
  <si>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</si>
  <si>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 xml:space="preserve">дохід від реалізації необоротних активів,
</t>
    </r>
    <r>
      <rPr>
        <sz val="10"/>
        <rFont val="Times New Roman"/>
        <family val="1"/>
      </rPr>
      <t>утримуваних для продажу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</si>
  <si>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</si>
  <si>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</si>
  <si>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</si>
  <si>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</si>
  <si>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Усього доходів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</si>
  <si>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</si>
  <si>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 xml:space="preserve">Собівартість реалізованої продукції
</t>
    </r>
    <r>
      <rPr>
        <sz val="10"/>
        <rFont val="Times New Roman"/>
        <family val="1"/>
      </rPr>
      <t>(товарів, робіт і послуг)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</si>
  <si>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</si>
  <si>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</si>
  <si>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</si>
  <si>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</si>
  <si>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</si>
  <si>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</si>
  <si>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</si>
  <si>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</si>
  <si>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</si>
  <si>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</si>
  <si>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</si>
  <si>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r>
      <rPr>
        <sz val="10"/>
        <rFont val="Times New Roman"/>
        <family val="1"/>
      </rPr>
      <t xml:space="preserve">Фінансові результати від звичайної
</t>
    </r>
    <r>
      <rPr>
        <sz val="10"/>
        <rFont val="Times New Roman"/>
        <family val="1"/>
      </rPr>
      <t>діяльності до оподаткування:</t>
    </r>
  </si>
  <si>
    <r>
      <rPr>
        <sz val="10"/>
        <rFont val="Times New Roman"/>
        <family val="1"/>
      </rPr>
      <t>Чистий прибуток (збиток), у тому числі:</t>
    </r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</si>
  <si>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</si>
  <si>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</si>
  <si>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</si>
  <si>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</si>
  <si>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</si>
  <si>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r>
      <rPr>
        <sz val="10"/>
        <rFont val="Times New Roman"/>
        <family val="1"/>
      </rPr>
      <t>Разом (сума рядків з 240 по 280)</t>
    </r>
  </si>
  <si>
    <r>
      <rPr>
        <b/>
        <sz val="10"/>
        <rFont val="Times New Roman"/>
        <family val="1"/>
      </rPr>
      <t>ІІІ. Обов’язкові платежі підприємства до бюджету та державних цільових фондів</t>
    </r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</si>
  <si>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</si>
  <si>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</si>
  <si>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</si>
  <si>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</si>
  <si>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304/1</t>
    </r>
  </si>
  <si>
    <r>
      <rPr>
        <sz val="10"/>
        <rFont val="Times New Roman"/>
        <family val="1"/>
      </rPr>
      <t>304/2</t>
    </r>
  </si>
  <si>
    <r>
      <rPr>
        <b/>
        <sz val="10"/>
        <rFont val="Times New Roman"/>
        <family val="1"/>
      </rPr>
      <t>Погашення податкової заборгованості, у тому числі:</t>
    </r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</si>
  <si>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</si>
  <si>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</si>
  <si>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b/>
        <sz val="10"/>
        <rFont val="Times New Roman"/>
        <family val="1"/>
      </rPr>
      <t>Внески до державних цільових фондів, у тому числі:</t>
    </r>
  </si>
  <si>
    <r>
      <rPr>
        <sz val="10"/>
        <rFont val="Times New Roman"/>
        <family val="1"/>
      </rPr>
      <t>Інші обов’язкові платежі, у тому числі: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</si>
  <si>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</si>
  <si>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</si>
  <si>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r>
      <rPr>
        <sz val="10"/>
        <rFont val="Times New Roman"/>
        <family val="1"/>
      </rPr>
      <t xml:space="preserve">Погашення отриманих на капітальні
</t>
    </r>
    <r>
      <rPr>
        <sz val="10"/>
        <rFont val="Times New Roman"/>
        <family val="1"/>
      </rPr>
      <t>інвестиції позик,</t>
    </r>
  </si>
  <si>
    <r>
      <rPr>
        <sz val="10"/>
        <rFont val="Times New Roman"/>
        <family val="1"/>
      </rPr>
      <t xml:space="preserve">в т. ч. за рахунок бюджетних коштів
</t>
    </r>
    <r>
      <rPr>
        <sz val="10"/>
        <rFont val="Times New Roman"/>
        <family val="1"/>
      </rPr>
      <t>(сума рядків 341, 351, 361, 371, 381)</t>
    </r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</si>
  <si>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</si>
  <si>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</si>
  <si>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</si>
  <si>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</si>
  <si>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КОДИ</t>
  </si>
  <si>
    <t>Факт наростаючим підсумком з початку року</t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</si>
  <si>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</si>
  <si>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 xml:space="preserve">поточний
</t>
    </r>
    <r>
      <rPr>
        <sz val="10"/>
        <rFont val="Times New Roman"/>
        <family val="1"/>
      </rPr>
      <t>рік</t>
    </r>
  </si>
  <si>
    <t>Сплата поточних податків та обов’язкових платежів до державного бюджету, у тому числі:</t>
  </si>
  <si>
    <t xml:space="preserve">внески до фондів соціального страхування - єдиний внесок на загальнообов'язкове державне соціальне
страхування </t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</si>
  <si>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</si>
  <si>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</si>
  <si>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t>Модернізація, модифікація, дообладнання, реконструкція, інші види поліпшення необоротних активів,</t>
  </si>
  <si>
    <t>Керівник</t>
  </si>
  <si>
    <t>(підпис)</t>
  </si>
  <si>
    <t>Відхилення   (+,-)</t>
  </si>
  <si>
    <t>Виконання    ( %)</t>
  </si>
  <si>
    <t>дохід від реалізації фінансових інвестицій</t>
  </si>
  <si>
    <t>Фінансові результати від операційної діяльності</t>
  </si>
  <si>
    <t>Податок на прибуток від звичайної діяльності</t>
  </si>
  <si>
    <t>Відрахування частини прибутку до бюджету</t>
  </si>
  <si>
    <t>Інші податки, у тому числі (розшифрувати):</t>
  </si>
  <si>
    <t>погашення реструктуризованих та відстрочених сум, що підлягають сплаті у поточному році до бюджету</t>
  </si>
  <si>
    <t>Разом (сума рядків з 340, 350, 360, 370, 380)</t>
  </si>
  <si>
    <t>Заборгованість перед працівниками із виплати заробітної плати</t>
  </si>
  <si>
    <t>Місцезнаходження  вул.Кооперативна,3-А</t>
  </si>
  <si>
    <t>Телефон</t>
  </si>
  <si>
    <t xml:space="preserve">місцеві податки та збори   ПДФО, </t>
  </si>
  <si>
    <t>68.20</t>
  </si>
  <si>
    <t>інші ( військовий збір)</t>
  </si>
  <si>
    <t>Підприємство                                       КВЖРЕП №1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</si>
  <si>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</si>
  <si>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(Ім'я ПРІЗВИЩЕ)</t>
  </si>
  <si>
    <t xml:space="preserve">Петро ГОРОДНИЧИЙ </t>
  </si>
  <si>
    <t xml:space="preserve">  </t>
  </si>
  <si>
    <t xml:space="preserve"> </t>
  </si>
  <si>
    <t>Прізвище та ініціали керівника                                  ГОРОДНИЧИЙ  Петро                                                                                                        </t>
  </si>
  <si>
    <t xml:space="preserve">                                                                               </t>
  </si>
  <si>
    <t xml:space="preserve">інші платежі (розшифрувати)  50% оренди, податок на землю </t>
  </si>
  <si>
    <t>інші  (єдиний податок 2%)</t>
  </si>
  <si>
    <r>
      <rPr>
        <b/>
        <sz val="10"/>
        <rFont val="Times New Roman"/>
        <family val="1"/>
      </rPr>
      <t xml:space="preserve">ЗВІТ ПРО ВИКОНАННЯ ФІНАНСОВОГО ПЛАНУ ПІДПРИЄМСТВА
за   1 квартал  </t>
    </r>
    <r>
      <rPr>
        <u/>
        <sz val="10"/>
        <rFont val="Times New Roman"/>
        <family val="1"/>
      </rPr>
      <t xml:space="preserve">2023 року.  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</si>
  <si>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sz val="10"/>
        <rFont val="Times New Roman"/>
        <family val="1"/>
        <charset val="204"/>
      </rPr>
      <t xml:space="preserve">за   1 півріччя  </t>
    </r>
    <r>
      <rPr>
        <b/>
        <u/>
        <sz val="10"/>
        <rFont val="Times New Roman"/>
        <family val="1"/>
        <charset val="204"/>
      </rPr>
      <t>2023 року.  </t>
    </r>
    <r>
      <rPr>
        <u/>
        <sz val="10"/>
        <rFont val="Times New Roman"/>
        <family val="1"/>
      </rPr>
      <t xml:space="preserve">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</si>
  <si>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 xml:space="preserve">інші платежі                                                     (розшифрувати)  50% оренди,                                                      податок на землю </t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</si>
  <si>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sz val="10"/>
        <rFont val="Times New Roman"/>
        <family val="1"/>
        <charset val="204"/>
      </rPr>
      <t xml:space="preserve">за   9 місяців  </t>
    </r>
    <r>
      <rPr>
        <b/>
        <u/>
        <sz val="10"/>
        <rFont val="Times New Roman"/>
        <family val="1"/>
        <charset val="204"/>
      </rPr>
      <t>2023 року.  </t>
    </r>
    <r>
      <rPr>
        <u/>
        <sz val="10"/>
        <rFont val="Times New Roman"/>
        <family val="1"/>
      </rPr>
      <t xml:space="preserve">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</si>
  <si>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Дохід (виручка) від реалізації продукції (товарів, робіт, послуг)</t>
  </si>
  <si>
    <t>Погашення податкової заборгованості, у т.ч.:</t>
  </si>
  <si>
    <t>Інші обов’язкові платежі, у тому числі:</t>
  </si>
  <si>
    <t>Внески до державних цільових фондів, у т. ч.:</t>
  </si>
  <si>
    <r>
      <rPr>
        <b/>
        <sz val="10"/>
        <rFont val="Times New Roman"/>
        <family val="1"/>
        <charset val="204"/>
      </rPr>
      <t>в т. ч. за рахунок бюджетних коштів
(сума рядків 341, 351, 361, 371, 381)</t>
    </r>
  </si>
  <si>
    <t>дохід від реалізації необоротних активів, утримуваних для продажу</t>
  </si>
  <si>
    <t>Собівартість реалізованої продукції (товарів, робіт і послуг)</t>
  </si>
  <si>
    <t>Фінансові результати від звичайної діяльності до оподаткування:</t>
  </si>
  <si>
    <t>Разом (сума рядків з 240 по 280)</t>
  </si>
  <si>
    <t>Усього витрати</t>
  </si>
  <si>
    <t>Усього доходів</t>
  </si>
  <si>
    <t xml:space="preserve">внески до фондів соціального страхування - єдиний внесок на загальнообов'язкове державне соціальне страхування </t>
  </si>
  <si>
    <t>Погашення отриманих на капітальні інвестиції позик,</t>
  </si>
  <si>
    <t xml:space="preserve">інші платежі                                                                                 (розшифрувати)  50% оренди,                                                                            податок на землю 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</si>
  <si>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</si>
  <si>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</si>
  <si>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ідприємствами</t>
  </si>
  <si>
    <r>
      <t>Орган управління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Виконавчий комітет Коростенської міської ради</t>
    </r>
  </si>
  <si>
    <r>
      <t xml:space="preserve">Місцезнаходження </t>
    </r>
    <r>
      <rPr>
        <b/>
        <sz val="10"/>
        <rFont val="Times New Roman"/>
        <family val="1"/>
        <charset val="204"/>
      </rPr>
      <t>м. Коростень, вул.Кооперативна,3-А</t>
    </r>
  </si>
  <si>
    <r>
      <t>Телефон</t>
    </r>
    <r>
      <rPr>
        <b/>
        <sz val="10"/>
        <rFont val="Times New Roman"/>
        <family val="1"/>
        <charset val="204"/>
      </rPr>
      <t xml:space="preserve"> 9-61-96</t>
    </r>
  </si>
  <si>
    <r>
      <t xml:space="preserve">Підприємство  </t>
    </r>
    <r>
      <rPr>
        <b/>
        <sz val="10"/>
        <rFont val="Times New Roman"/>
        <family val="1"/>
        <charset val="204"/>
      </rPr>
      <t xml:space="preserve">Комунального виробничого житлового ремонтно-експлуатаційного підприємства №1 </t>
    </r>
  </si>
  <si>
    <t>03343580</t>
  </si>
  <si>
    <r>
      <t>Прізвище та ініціали керівника  </t>
    </r>
    <r>
      <rPr>
        <b/>
        <sz val="10"/>
        <rFont val="Times New Roman"/>
        <family val="1"/>
        <charset val="204"/>
      </rPr>
      <t> Петро  ГОРОДНИЧИЙ            </t>
    </r>
    <r>
      <rPr>
        <sz val="10"/>
        <rFont val="Times New Roman"/>
        <family val="1"/>
        <charset val="204"/>
      </rPr>
      <t>                                                                                             </t>
    </r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</si>
  <si>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sz val="10"/>
        <rFont val="Times New Roman"/>
        <family val="1"/>
        <charset val="204"/>
      </rPr>
      <t xml:space="preserve">за     </t>
    </r>
    <r>
      <rPr>
        <b/>
        <u/>
        <sz val="10"/>
        <rFont val="Times New Roman"/>
        <family val="1"/>
        <charset val="204"/>
      </rPr>
      <t>2024 рік.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</si>
  <si>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Керуючий справами виконкому                                            Олена РИЖОВА</t>
  </si>
  <si>
    <t xml:space="preserve">                   IV. Капітальні інвестиції протягом року                                                            </t>
  </si>
  <si>
    <t>Додаток                                                                                                        до рішення виконавчого комітету                                                                 Коростенської міської ради                                                                                                від 05.03.2025р. №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</si>
</sst>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9" x14ac:knownFonts="1"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1" xfId="0" applyBorder="1" applyAlignment="1">
      <alignment horizontal="left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" fontId="2" fillId="0" borderId="2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shrinkToFit="1"/>
    </xf>
    <xf numFmtId="1" fontId="2" fillId="0" borderId="39" xfId="0" applyNumberFormat="1" applyFont="1" applyBorder="1" applyAlignment="1">
      <alignment horizontal="center" vertical="center" shrinkToFit="1"/>
    </xf>
    <xf numFmtId="0" fontId="0" fillId="0" borderId="39" xfId="0" applyBorder="1" applyAlignment="1">
      <alignment horizontal="left" wrapText="1"/>
    </xf>
    <xf numFmtId="164" fontId="2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1" fontId="12" fillId="2" borderId="27" xfId="0" applyNumberFormat="1" applyFont="1" applyFill="1" applyBorder="1" applyAlignment="1">
      <alignment horizontal="center" vertical="center" shrinkToFit="1"/>
    </xf>
    <xf numFmtId="1" fontId="12" fillId="2" borderId="28" xfId="0" applyNumberFormat="1" applyFont="1" applyFill="1" applyBorder="1" applyAlignment="1">
      <alignment horizontal="center" vertical="top" shrinkToFit="1"/>
    </xf>
    <xf numFmtId="1" fontId="12" fillId="2" borderId="27" xfId="0" applyNumberFormat="1" applyFont="1" applyFill="1" applyBorder="1" applyAlignment="1">
      <alignment horizontal="center" vertical="top" shrinkToFit="1"/>
    </xf>
    <xf numFmtId="1" fontId="12" fillId="2" borderId="29" xfId="0" applyNumberFormat="1" applyFont="1" applyFill="1" applyBorder="1" applyAlignment="1">
      <alignment horizontal="center" vertical="top" shrinkToFit="1"/>
    </xf>
    <xf numFmtId="0" fontId="12" fillId="0" borderId="0" xfId="0" applyFont="1" applyAlignment="1">
      <alignment horizontal="center" vertical="top"/>
    </xf>
    <xf numFmtId="1" fontId="0" fillId="0" borderId="17" xfId="0" applyNumberFormat="1" applyBorder="1" applyAlignment="1">
      <alignment horizontal="left" vertical="center" wrapText="1"/>
    </xf>
    <xf numFmtId="1" fontId="0" fillId="0" borderId="37" xfId="0" applyNumberForma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2" fontId="0" fillId="0" borderId="17" xfId="0" applyNumberFormat="1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/>
    <xf numFmtId="1" fontId="2" fillId="0" borderId="34" xfId="0" applyNumberFormat="1" applyFont="1" applyBorder="1" applyAlignment="1">
      <alignment horizontal="center" vertical="center" shrinkToFit="1"/>
    </xf>
    <xf numFmtId="3" fontId="0" fillId="0" borderId="9" xfId="0" applyNumberFormat="1" applyBorder="1" applyAlignment="1">
      <alignment horizontal="right" wrapText="1"/>
    </xf>
    <xf numFmtId="3" fontId="0" fillId="0" borderId="37" xfId="0" applyNumberFormat="1" applyBorder="1" applyAlignment="1">
      <alignment horizontal="right" wrapText="1"/>
    </xf>
    <xf numFmtId="1" fontId="2" fillId="0" borderId="50" xfId="0" applyNumberFormat="1" applyFont="1" applyBorder="1" applyAlignment="1">
      <alignment horizontal="center" vertical="center" shrinkToFit="1"/>
    </xf>
    <xf numFmtId="3" fontId="0" fillId="0" borderId="13" xfId="0" applyNumberFormat="1" applyBorder="1" applyAlignment="1">
      <alignment horizontal="right" vertical="center" wrapText="1"/>
    </xf>
    <xf numFmtId="3" fontId="0" fillId="0" borderId="51" xfId="0" applyNumberForma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3" fontId="0" fillId="0" borderId="2" xfId="0" applyNumberFormat="1" applyBorder="1" applyAlignment="1">
      <alignment horizontal="right" vertical="center" wrapText="1"/>
    </xf>
    <xf numFmtId="3" fontId="0" fillId="0" borderId="17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8" xfId="0" applyNumberFormat="1" applyBorder="1" applyAlignment="1">
      <alignment horizontal="right" vertical="center" wrapText="1"/>
    </xf>
    <xf numFmtId="3" fontId="0" fillId="0" borderId="22" xfId="0" applyNumberFormat="1" applyBorder="1" applyAlignment="1">
      <alignment horizontal="right" vertical="center" wrapText="1"/>
    </xf>
    <xf numFmtId="3" fontId="0" fillId="0" borderId="39" xfId="0" applyNumberFormat="1" applyBorder="1" applyAlignment="1">
      <alignment horizontal="right" vertical="center" wrapText="1"/>
    </xf>
    <xf numFmtId="3" fontId="0" fillId="0" borderId="20" xfId="0" applyNumberFormat="1" applyBorder="1" applyAlignment="1">
      <alignment horizontal="right" vertical="center" wrapText="1"/>
    </xf>
    <xf numFmtId="3" fontId="0" fillId="0" borderId="23" xfId="0" applyNumberFormat="1" applyBorder="1" applyAlignment="1">
      <alignment horizontal="right" vertical="center" wrapText="1"/>
    </xf>
    <xf numFmtId="3" fontId="0" fillId="0" borderId="17" xfId="0" applyNumberFormat="1" applyBorder="1" applyAlignment="1">
      <alignment horizontal="right" wrapText="1"/>
    </xf>
    <xf numFmtId="3" fontId="0" fillId="0" borderId="21" xfId="0" applyNumberFormat="1" applyBorder="1" applyAlignment="1">
      <alignment horizontal="right" wrapText="1"/>
    </xf>
    <xf numFmtId="3" fontId="0" fillId="0" borderId="13" xfId="0" applyNumberFormat="1" applyBorder="1" applyAlignment="1">
      <alignment horizontal="right" wrapText="1"/>
    </xf>
    <xf numFmtId="3" fontId="0" fillId="0" borderId="50" xfId="0" applyNumberFormat="1" applyBorder="1" applyAlignment="1">
      <alignment horizontal="right" wrapText="1"/>
    </xf>
    <xf numFmtId="3" fontId="0" fillId="0" borderId="51" xfId="0" applyNumberFormat="1" applyBorder="1" applyAlignment="1">
      <alignment horizontal="right" wrapText="1"/>
    </xf>
    <xf numFmtId="3" fontId="0" fillId="0" borderId="22" xfId="0" applyNumberFormat="1" applyBorder="1" applyAlignment="1">
      <alignment horizontal="right" wrapText="1"/>
    </xf>
    <xf numFmtId="0" fontId="0" fillId="0" borderId="56" xfId="0" applyBorder="1" applyAlignment="1">
      <alignment horizontal="left" vertical="center" wrapText="1"/>
    </xf>
    <xf numFmtId="3" fontId="0" fillId="0" borderId="57" xfId="0" applyNumberFormat="1" applyBorder="1" applyAlignment="1">
      <alignment horizontal="right" wrapText="1"/>
    </xf>
    <xf numFmtId="3" fontId="0" fillId="0" borderId="56" xfId="0" applyNumberFormat="1" applyBorder="1" applyAlignment="1">
      <alignment horizontal="right" wrapText="1"/>
    </xf>
    <xf numFmtId="3" fontId="0" fillId="0" borderId="58" xfId="0" applyNumberFormat="1" applyBorder="1" applyAlignment="1">
      <alignment horizontal="right" wrapText="1"/>
    </xf>
    <xf numFmtId="0" fontId="18" fillId="0" borderId="9" xfId="0" applyFont="1" applyBorder="1" applyAlignment="1">
      <alignment horizontal="center" wrapText="1"/>
    </xf>
    <xf numFmtId="1" fontId="18" fillId="0" borderId="1" xfId="0" applyNumberFormat="1" applyFont="1" applyBorder="1" applyAlignment="1">
      <alignment horizontal="center" vertical="center" shrinkToFit="1"/>
    </xf>
    <xf numFmtId="3" fontId="18" fillId="0" borderId="2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top"/>
    </xf>
    <xf numFmtId="1" fontId="18" fillId="0" borderId="50" xfId="0" applyNumberFormat="1" applyFont="1" applyBorder="1" applyAlignment="1">
      <alignment horizontal="center" vertical="center" shrinkToFit="1"/>
    </xf>
    <xf numFmtId="3" fontId="18" fillId="0" borderId="13" xfId="0" applyNumberFormat="1" applyFont="1" applyBorder="1" applyAlignment="1">
      <alignment horizontal="right" vertical="center" wrapText="1"/>
    </xf>
    <xf numFmtId="3" fontId="18" fillId="0" borderId="5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1" fontId="18" fillId="0" borderId="21" xfId="0" applyNumberFormat="1" applyFont="1" applyBorder="1" applyAlignment="1">
      <alignment horizontal="center" vertical="center" shrinkToFit="1"/>
    </xf>
    <xf numFmtId="3" fontId="18" fillId="0" borderId="22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wrapText="1"/>
    </xf>
    <xf numFmtId="3" fontId="18" fillId="0" borderId="2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164" fontId="18" fillId="0" borderId="1" xfId="0" applyNumberFormat="1" applyFont="1" applyBorder="1" applyAlignment="1">
      <alignment horizontal="center" vertical="center" shrinkToFit="1"/>
    </xf>
    <xf numFmtId="3" fontId="0" fillId="0" borderId="50" xfId="0" applyNumberFormat="1" applyBorder="1" applyAlignment="1">
      <alignment horizontal="right" vertical="center" wrapText="1"/>
    </xf>
    <xf numFmtId="49" fontId="18" fillId="0" borderId="9" xfId="0" applyNumberFormat="1" applyFont="1" applyBorder="1" applyAlignment="1">
      <alignment horizontal="center" wrapText="1"/>
    </xf>
    <xf numFmtId="0" fontId="0" fillId="0" borderId="17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wrapText="1"/>
    </xf>
    <xf numFmtId="0" fontId="0" fillId="0" borderId="9" xfId="0" applyBorder="1" applyAlignment="1">
      <alignment horizontal="right" wrapText="1"/>
    </xf>
    <xf numFmtId="1" fontId="0" fillId="0" borderId="37" xfId="0" applyNumberFormat="1" applyBorder="1" applyAlignment="1">
      <alignment horizontal="right" wrapText="1"/>
    </xf>
    <xf numFmtId="0" fontId="0" fillId="0" borderId="39" xfId="0" applyBorder="1" applyAlignment="1">
      <alignment horizontal="right" wrapText="1"/>
    </xf>
    <xf numFmtId="3" fontId="18" fillId="0" borderId="17" xfId="0" applyNumberFormat="1" applyFont="1" applyBorder="1" applyAlignment="1">
      <alignment horizontal="right" wrapText="1"/>
    </xf>
    <xf numFmtId="0" fontId="0" fillId="0" borderId="34" xfId="0" applyBorder="1" applyAlignment="1">
      <alignment horizontal="right" wrapText="1"/>
    </xf>
    <xf numFmtId="1" fontId="0" fillId="0" borderId="35" xfId="0" applyNumberFormat="1" applyBorder="1" applyAlignment="1">
      <alignment horizontal="right" wrapText="1"/>
    </xf>
    <xf numFmtId="1" fontId="0" fillId="0" borderId="47" xfId="0" applyNumberFormat="1" applyBorder="1" applyAlignment="1">
      <alignment horizontal="right" wrapText="1"/>
    </xf>
    <xf numFmtId="3" fontId="18" fillId="0" borderId="23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" fillId="0" borderId="40" xfId="0" applyFont="1" applyBorder="1" applyAlignment="1">
      <alignment vertical="top" wrapText="1"/>
    </xf>
    <xf numFmtId="0" fontId="11" fillId="0" borderId="40" xfId="0" applyFont="1" applyBorder="1" applyAlignment="1">
      <alignment vertical="top" wrapText="1"/>
    </xf>
    <xf numFmtId="0" fontId="11" fillId="0" borderId="43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1" fontId="12" fillId="2" borderId="25" xfId="0" applyNumberFormat="1" applyFont="1" applyFill="1" applyBorder="1" applyAlignment="1">
      <alignment horizontal="center" vertical="top" shrinkToFit="1"/>
    </xf>
    <xf numFmtId="1" fontId="12" fillId="2" borderId="26" xfId="0" applyNumberFormat="1" applyFont="1" applyFill="1" applyBorder="1" applyAlignment="1">
      <alignment horizontal="center" vertical="top" shrinkToFit="1"/>
    </xf>
    <xf numFmtId="0" fontId="3" fillId="0" borderId="59" xfId="0" applyFont="1" applyBorder="1" applyAlignment="1">
      <alignment horizontal="left" vertical="top" wrapText="1" indent="19"/>
    </xf>
    <xf numFmtId="0" fontId="3" fillId="0" borderId="60" xfId="0" applyFont="1" applyBorder="1" applyAlignment="1">
      <alignment horizontal="left" vertical="top" wrapText="1" indent="19"/>
    </xf>
    <xf numFmtId="0" fontId="3" fillId="0" borderId="61" xfId="0" applyFont="1" applyBorder="1" applyAlignment="1">
      <alignment horizontal="left" vertical="top" wrapText="1" indent="19"/>
    </xf>
    <xf numFmtId="0" fontId="3" fillId="0" borderId="54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top" wrapText="1" inden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 indent="21"/>
    </xf>
    <xf numFmtId="0" fontId="3" fillId="0" borderId="48" xfId="0" applyFont="1" applyBorder="1" applyAlignment="1">
      <alignment horizontal="left" vertical="top" wrapText="1" indent="21"/>
    </xf>
    <xf numFmtId="0" fontId="3" fillId="0" borderId="49" xfId="0" applyFont="1" applyBorder="1" applyAlignment="1">
      <alignment horizontal="left" vertical="top" wrapText="1" indent="21"/>
    </xf>
    <xf numFmtId="0" fontId="1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1" fillId="0" borderId="3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0" fillId="0" borderId="3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 indent="25"/>
    </xf>
    <xf numFmtId="0" fontId="3" fillId="0" borderId="45" xfId="0" applyFont="1" applyBorder="1" applyAlignment="1">
      <alignment horizontal="left" vertical="top" wrapText="1" indent="25"/>
    </xf>
    <xf numFmtId="0" fontId="3" fillId="0" borderId="46" xfId="0" applyFont="1" applyBorder="1" applyAlignment="1">
      <alignment horizontal="left" vertical="top" wrapText="1" indent="25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top" wrapText="1" indent="21"/>
    </xf>
    <xf numFmtId="0" fontId="3" fillId="0" borderId="0" xfId="0" applyFont="1" applyAlignment="1">
      <alignment horizontal="left" vertical="top" wrapText="1" indent="21"/>
    </xf>
    <xf numFmtId="0" fontId="3" fillId="0" borderId="53" xfId="0" applyFont="1" applyBorder="1" applyAlignment="1">
      <alignment horizontal="left" vertical="top" wrapText="1" indent="21"/>
    </xf>
    <xf numFmtId="0" fontId="0" fillId="0" borderId="3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 indent="25"/>
    </xf>
    <xf numFmtId="0" fontId="3" fillId="0" borderId="34" xfId="0" applyFont="1" applyBorder="1" applyAlignment="1">
      <alignment horizontal="left" vertical="top" wrapText="1" indent="25"/>
    </xf>
    <xf numFmtId="0" fontId="3" fillId="0" borderId="35" xfId="0" applyFont="1" applyBorder="1" applyAlignment="1">
      <alignment horizontal="left" vertical="top" wrapText="1" indent="25"/>
    </xf>
    <xf numFmtId="0" fontId="0" fillId="0" borderId="18" xfId="0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 indent="21"/>
    </xf>
    <xf numFmtId="0" fontId="3" fillId="0" borderId="14" xfId="0" applyFont="1" applyBorder="1" applyAlignment="1">
      <alignment horizontal="left" vertical="top" wrapText="1" indent="21"/>
    </xf>
    <xf numFmtId="0" fontId="3" fillId="0" borderId="4" xfId="0" applyFont="1" applyBorder="1" applyAlignment="1">
      <alignment horizontal="left" vertical="top" wrapText="1" indent="21"/>
    </xf>
    <xf numFmtId="0" fontId="3" fillId="0" borderId="16" xfId="0" applyFont="1" applyBorder="1" applyAlignment="1">
      <alignment horizontal="left" vertical="top" wrapText="1" indent="21"/>
    </xf>
    <xf numFmtId="0" fontId="3" fillId="0" borderId="2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 wrapText="1" indent="21"/>
    </xf>
    <xf numFmtId="0" fontId="3" fillId="0" borderId="24" xfId="0" applyFont="1" applyBorder="1" applyAlignment="1">
      <alignment horizontal="left" vertical="top" wrapText="1" indent="19"/>
    </xf>
    <xf numFmtId="0" fontId="3" fillId="0" borderId="14" xfId="0" applyFont="1" applyBorder="1" applyAlignment="1">
      <alignment horizontal="left" vertical="top" wrapText="1" indent="19"/>
    </xf>
    <xf numFmtId="0" fontId="3" fillId="0" borderId="16" xfId="0" applyFont="1" applyBorder="1" applyAlignment="1">
      <alignment horizontal="left" vertical="top" wrapText="1" indent="19"/>
    </xf>
    <xf numFmtId="0" fontId="1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101</xdr:row>
      <xdr:rowOff>0</xdr:rowOff>
    </xdr:from>
    <xdr:ext cx="571500" cy="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480" y="2293620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100</xdr:row>
      <xdr:rowOff>0</xdr:rowOff>
    </xdr:from>
    <xdr:ext cx="571500" cy="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480" y="2293620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100</xdr:row>
      <xdr:rowOff>0</xdr:rowOff>
    </xdr:from>
    <xdr:ext cx="571500" cy="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90360" y="2293620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100</xdr:row>
      <xdr:rowOff>0</xdr:rowOff>
    </xdr:from>
    <xdr:ext cx="1078865" cy="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62350" y="22936200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100</xdr:row>
      <xdr:rowOff>0</xdr:rowOff>
    </xdr:from>
    <xdr:ext cx="571500" cy="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48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100</xdr:row>
      <xdr:rowOff>0</xdr:rowOff>
    </xdr:from>
    <xdr:ext cx="571500" cy="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9036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100</xdr:row>
      <xdr:rowOff>0</xdr:rowOff>
    </xdr:from>
    <xdr:ext cx="1078865" cy="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562350" y="22717125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100</xdr:row>
      <xdr:rowOff>0</xdr:rowOff>
    </xdr:from>
    <xdr:ext cx="571500" cy="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048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100</xdr:row>
      <xdr:rowOff>0</xdr:rowOff>
    </xdr:from>
    <xdr:ext cx="571500" cy="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9036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100</xdr:row>
      <xdr:rowOff>0</xdr:rowOff>
    </xdr:from>
    <xdr:ext cx="1078865" cy="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562350" y="22717125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"/>
  <sheetViews>
    <sheetView tabSelected="1" view="pageBreakPreview" zoomScaleNormal="100" zoomScaleSheetLayoutView="100" workbookViewId="0">
      <selection activeCell="E1" sqref="E1:I1"/>
    </sheetView>
  </sheetViews>
  <sheetFormatPr defaultColWidth="9.33203125" defaultRowHeight="13.2" x14ac:dyDescent="0.25"/>
  <cols>
    <col min="1" max="1" width="25.44140625" customWidth="1"/>
    <col min="2" max="2" width="30.5546875" customWidth="1"/>
    <col min="3" max="3" width="6.88671875" style="13" customWidth="1"/>
    <col min="4" max="5" width="8.77734375" customWidth="1"/>
    <col min="6" max="6" width="7.5546875" customWidth="1"/>
    <col min="7" max="7" width="9" customWidth="1"/>
    <col min="8" max="8" width="10.6640625" customWidth="1"/>
    <col min="9" max="9" width="9.5546875" customWidth="1"/>
    <col min="10" max="10" width="3.109375" customWidth="1"/>
  </cols>
  <sheetData>
    <row r="1" spans="1:13" s="61" customFormat="1" ht="66" customHeight="1" x14ac:dyDescent="0.25">
      <c r="E1" s="121" t="s">
        <v>138</v>
      </c>
      <c r="F1" s="121"/>
      <c r="G1" s="121"/>
      <c r="H1" s="121"/>
      <c r="I1" s="121"/>
      <c r="J1" s="62"/>
      <c r="K1" s="62"/>
      <c r="L1" s="62"/>
      <c r="M1" s="62"/>
    </row>
    <row r="2" spans="1:13" ht="14.25" customHeight="1" x14ac:dyDescent="0.25">
      <c r="A2" s="130"/>
      <c r="B2" s="130"/>
      <c r="C2" s="130"/>
      <c r="D2" s="130"/>
      <c r="E2" s="130"/>
      <c r="F2" s="130"/>
      <c r="G2" s="130"/>
      <c r="H2" s="130"/>
      <c r="I2" s="40" t="s">
        <v>72</v>
      </c>
    </row>
    <row r="3" spans="1:13" ht="14.25" customHeight="1" x14ac:dyDescent="0.25">
      <c r="A3" s="130"/>
      <c r="B3" s="130"/>
      <c r="C3" s="130"/>
      <c r="D3" s="130"/>
      <c r="E3" s="6"/>
      <c r="F3" s="6"/>
      <c r="G3" s="6"/>
      <c r="H3" s="9" t="s">
        <v>0</v>
      </c>
      <c r="I3" s="91">
        <v>2024</v>
      </c>
    </row>
    <row r="4" spans="1:13" ht="14.25" customHeight="1" x14ac:dyDescent="0.25">
      <c r="A4" s="177" t="s">
        <v>132</v>
      </c>
      <c r="B4" s="177"/>
      <c r="C4" s="177"/>
      <c r="D4" s="177"/>
      <c r="E4" s="177"/>
      <c r="F4" s="177"/>
      <c r="G4" s="177"/>
      <c r="H4" s="10" t="s">
        <v>1</v>
      </c>
      <c r="I4" s="108" t="s">
        <v>133</v>
      </c>
    </row>
    <row r="5" spans="1:13" ht="14.25" customHeight="1" x14ac:dyDescent="0.25">
      <c r="A5" s="124" t="s">
        <v>129</v>
      </c>
      <c r="B5" s="123"/>
      <c r="C5" s="123"/>
      <c r="D5" s="123"/>
      <c r="E5" s="8"/>
      <c r="F5" s="8"/>
      <c r="G5" s="8"/>
      <c r="H5" s="11" t="s">
        <v>3</v>
      </c>
      <c r="I5" s="91">
        <v>150</v>
      </c>
    </row>
    <row r="6" spans="1:13" ht="14.25" customHeight="1" x14ac:dyDescent="0.25">
      <c r="A6" s="123" t="s">
        <v>4</v>
      </c>
      <c r="B6" s="123"/>
      <c r="C6" s="123"/>
      <c r="D6" s="123"/>
      <c r="E6" s="8"/>
      <c r="F6" s="8"/>
      <c r="G6" s="8"/>
      <c r="H6" s="11" t="s">
        <v>5</v>
      </c>
      <c r="I6" s="91"/>
    </row>
    <row r="7" spans="1:13" ht="14.25" customHeight="1" x14ac:dyDescent="0.25">
      <c r="A7" s="123" t="s">
        <v>6</v>
      </c>
      <c r="B7" s="123"/>
      <c r="C7" s="123"/>
      <c r="D7" s="123"/>
      <c r="E7" s="8"/>
      <c r="F7" s="8"/>
      <c r="G7" s="8"/>
      <c r="H7" s="11" t="s">
        <v>7</v>
      </c>
      <c r="I7" s="91" t="s">
        <v>96</v>
      </c>
    </row>
    <row r="8" spans="1:13" ht="14.25" customHeight="1" x14ac:dyDescent="0.25">
      <c r="A8" s="124" t="s">
        <v>130</v>
      </c>
      <c r="B8" s="123"/>
      <c r="C8" s="123"/>
      <c r="D8" s="123"/>
      <c r="E8" s="125"/>
      <c r="F8" s="125"/>
      <c r="G8" s="125"/>
      <c r="H8" s="125"/>
      <c r="I8" s="41"/>
    </row>
    <row r="9" spans="1:13" ht="14.25" customHeight="1" x14ac:dyDescent="0.25">
      <c r="A9" s="124" t="s">
        <v>131</v>
      </c>
      <c r="B9" s="123"/>
      <c r="C9" s="123"/>
      <c r="D9" s="123"/>
      <c r="E9" s="126"/>
      <c r="F9" s="126"/>
      <c r="G9" s="126"/>
      <c r="H9" s="126"/>
      <c r="I9" s="42"/>
    </row>
    <row r="10" spans="1:13" ht="14.25" customHeight="1" x14ac:dyDescent="0.25">
      <c r="A10" s="127" t="s">
        <v>134</v>
      </c>
      <c r="B10" s="128"/>
      <c r="C10" s="128"/>
      <c r="D10" s="128"/>
      <c r="E10" s="128"/>
      <c r="F10" s="128"/>
      <c r="G10" s="128"/>
      <c r="H10" s="128"/>
      <c r="I10" s="129"/>
    </row>
    <row r="11" spans="1:13" ht="57" customHeight="1" x14ac:dyDescent="0.25">
      <c r="A11" s="142" t="s">
        <v>135</v>
      </c>
      <c r="B11" s="143"/>
      <c r="C11" s="143"/>
      <c r="D11" s="143"/>
      <c r="E11" s="143"/>
      <c r="F11" s="143"/>
      <c r="G11" s="143"/>
      <c r="H11" s="143"/>
      <c r="I11" s="143"/>
      <c r="J11" s="39"/>
    </row>
    <row r="12" spans="1:13" ht="14.25" customHeight="1" thickBot="1" x14ac:dyDescent="0.3">
      <c r="A12" s="144" t="s">
        <v>8</v>
      </c>
      <c r="B12" s="144"/>
      <c r="C12" s="144"/>
      <c r="D12" s="144"/>
      <c r="E12" s="144"/>
      <c r="F12" s="144"/>
      <c r="G12" s="144"/>
      <c r="H12" s="144"/>
      <c r="I12" s="144"/>
      <c r="J12" s="144"/>
    </row>
    <row r="13" spans="1:13" s="14" customFormat="1" ht="40.200000000000003" customHeight="1" x14ac:dyDescent="0.25">
      <c r="A13" s="145" t="s">
        <v>9</v>
      </c>
      <c r="B13" s="146"/>
      <c r="C13" s="149" t="s">
        <v>10</v>
      </c>
      <c r="D13" s="151" t="s">
        <v>73</v>
      </c>
      <c r="E13" s="152"/>
      <c r="F13" s="153" t="s">
        <v>11</v>
      </c>
      <c r="G13" s="154"/>
      <c r="H13" s="154"/>
      <c r="I13" s="155"/>
    </row>
    <row r="14" spans="1:13" s="14" customFormat="1" ht="30.6" customHeight="1" thickBot="1" x14ac:dyDescent="0.3">
      <c r="A14" s="147"/>
      <c r="B14" s="148"/>
      <c r="C14" s="150"/>
      <c r="D14" s="21" t="s">
        <v>74</v>
      </c>
      <c r="E14" s="22" t="s">
        <v>75</v>
      </c>
      <c r="F14" s="23" t="s">
        <v>12</v>
      </c>
      <c r="G14" s="23" t="s">
        <v>13</v>
      </c>
      <c r="H14" s="21" t="s">
        <v>83</v>
      </c>
      <c r="I14" s="38" t="s">
        <v>84</v>
      </c>
    </row>
    <row r="15" spans="1:13" s="47" customFormat="1" ht="12.6" thickBot="1" x14ac:dyDescent="0.3">
      <c r="A15" s="131">
        <v>1</v>
      </c>
      <c r="B15" s="132"/>
      <c r="C15" s="43">
        <v>2</v>
      </c>
      <c r="D15" s="44">
        <v>3</v>
      </c>
      <c r="E15" s="45">
        <v>4</v>
      </c>
      <c r="F15" s="45">
        <v>5</v>
      </c>
      <c r="G15" s="45">
        <v>6</v>
      </c>
      <c r="H15" s="44">
        <v>7</v>
      </c>
      <c r="I15" s="46">
        <v>8</v>
      </c>
    </row>
    <row r="16" spans="1:13" ht="14.25" customHeight="1" thickBot="1" x14ac:dyDescent="0.3">
      <c r="A16" s="133" t="s">
        <v>14</v>
      </c>
      <c r="B16" s="134"/>
      <c r="C16" s="134"/>
      <c r="D16" s="134"/>
      <c r="E16" s="134"/>
      <c r="F16" s="134"/>
      <c r="G16" s="134"/>
      <c r="H16" s="134"/>
      <c r="I16" s="135"/>
    </row>
    <row r="17" spans="1:15" ht="14.25" customHeight="1" x14ac:dyDescent="0.25">
      <c r="A17" s="136" t="s">
        <v>15</v>
      </c>
      <c r="B17" s="137"/>
      <c r="C17" s="87"/>
      <c r="D17" s="88"/>
      <c r="E17" s="89"/>
      <c r="F17" s="89"/>
      <c r="G17" s="89"/>
      <c r="H17" s="88"/>
      <c r="I17" s="90"/>
      <c r="O17" t="s">
        <v>99</v>
      </c>
    </row>
    <row r="18" spans="1:15" x14ac:dyDescent="0.25">
      <c r="A18" s="138" t="s">
        <v>112</v>
      </c>
      <c r="B18" s="139"/>
      <c r="C18" s="36">
        <v>10</v>
      </c>
      <c r="D18" s="73">
        <v>24707</v>
      </c>
      <c r="E18" s="75">
        <v>25926</v>
      </c>
      <c r="F18" s="75">
        <v>28448</v>
      </c>
      <c r="G18" s="75">
        <f>G22+G20</f>
        <v>25926</v>
      </c>
      <c r="H18" s="73">
        <f>G18-F18</f>
        <v>-2522</v>
      </c>
      <c r="I18" s="74">
        <f>ROUND((G18/F18*100),0)</f>
        <v>91</v>
      </c>
    </row>
    <row r="19" spans="1:15" ht="14.25" customHeight="1" x14ac:dyDescent="0.25">
      <c r="A19" s="140" t="s">
        <v>17</v>
      </c>
      <c r="B19" s="141"/>
      <c r="C19" s="36">
        <v>11</v>
      </c>
      <c r="D19" s="71"/>
      <c r="E19" s="72"/>
      <c r="F19" s="72"/>
      <c r="G19" s="72"/>
      <c r="H19" s="73"/>
      <c r="I19" s="74"/>
    </row>
    <row r="20" spans="1:15" ht="14.25" customHeight="1" x14ac:dyDescent="0.25">
      <c r="A20" s="140" t="s">
        <v>18</v>
      </c>
      <c r="B20" s="141"/>
      <c r="C20" s="36">
        <v>20</v>
      </c>
      <c r="D20" s="71">
        <v>2686</v>
      </c>
      <c r="E20" s="72">
        <v>4171</v>
      </c>
      <c r="F20" s="72">
        <v>4144</v>
      </c>
      <c r="G20" s="72">
        <v>4171</v>
      </c>
      <c r="H20" s="73">
        <f t="shared" ref="H20:H22" si="0">G20-F20</f>
        <v>27</v>
      </c>
      <c r="I20" s="74">
        <f t="shared" ref="I20:I56" si="1">ROUND((G20/F20*100),0)</f>
        <v>101</v>
      </c>
    </row>
    <row r="21" spans="1:15" ht="14.25" customHeight="1" x14ac:dyDescent="0.25">
      <c r="A21" s="140" t="s">
        <v>19</v>
      </c>
      <c r="B21" s="141"/>
      <c r="C21" s="36">
        <v>30</v>
      </c>
      <c r="D21" s="71"/>
      <c r="E21" s="72"/>
      <c r="F21" s="72"/>
      <c r="G21" s="72"/>
      <c r="H21" s="73"/>
      <c r="I21" s="74"/>
    </row>
    <row r="22" spans="1:15" ht="27" customHeight="1" x14ac:dyDescent="0.25">
      <c r="A22" s="156" t="s">
        <v>20</v>
      </c>
      <c r="B22" s="157"/>
      <c r="C22" s="37">
        <v>40</v>
      </c>
      <c r="D22" s="93">
        <v>21768</v>
      </c>
      <c r="E22" s="99">
        <f>G22</f>
        <v>21755</v>
      </c>
      <c r="F22" s="99">
        <v>24304</v>
      </c>
      <c r="G22" s="99">
        <v>21755</v>
      </c>
      <c r="H22" s="93">
        <f t="shared" si="0"/>
        <v>-2549</v>
      </c>
      <c r="I22" s="94">
        <f t="shared" si="1"/>
        <v>90</v>
      </c>
    </row>
    <row r="23" spans="1:15" ht="14.25" customHeight="1" x14ac:dyDescent="0.25">
      <c r="A23" s="140" t="s">
        <v>21</v>
      </c>
      <c r="B23" s="141"/>
      <c r="C23" s="36">
        <v>50</v>
      </c>
      <c r="D23" s="71">
        <v>103</v>
      </c>
      <c r="E23" s="72">
        <f>G23</f>
        <v>84</v>
      </c>
      <c r="F23" s="72">
        <v>116</v>
      </c>
      <c r="G23" s="72">
        <v>84</v>
      </c>
      <c r="H23" s="71">
        <f>G23-F23</f>
        <v>-32</v>
      </c>
      <c r="I23" s="74">
        <f t="shared" si="1"/>
        <v>72</v>
      </c>
    </row>
    <row r="24" spans="1:15" ht="14.25" customHeight="1" x14ac:dyDescent="0.25">
      <c r="A24" s="140" t="s">
        <v>22</v>
      </c>
      <c r="B24" s="141"/>
      <c r="C24" s="15"/>
      <c r="D24" s="71"/>
      <c r="E24" s="72"/>
      <c r="F24" s="72"/>
      <c r="G24" s="72"/>
      <c r="H24" s="71"/>
      <c r="I24" s="74"/>
      <c r="O24" t="s">
        <v>102</v>
      </c>
    </row>
    <row r="25" spans="1:15" ht="14.25" customHeight="1" x14ac:dyDescent="0.25">
      <c r="A25" s="140" t="s">
        <v>23</v>
      </c>
      <c r="B25" s="141"/>
      <c r="C25" s="36">
        <v>51</v>
      </c>
      <c r="D25" s="71"/>
      <c r="E25" s="72"/>
      <c r="F25" s="72"/>
      <c r="G25" s="72"/>
      <c r="H25" s="71"/>
      <c r="I25" s="74"/>
    </row>
    <row r="26" spans="1:15" ht="14.25" customHeight="1" x14ac:dyDescent="0.25">
      <c r="A26" s="140" t="s">
        <v>24</v>
      </c>
      <c r="B26" s="141"/>
      <c r="C26" s="36">
        <v>52</v>
      </c>
      <c r="D26" s="71"/>
      <c r="E26" s="72"/>
      <c r="F26" s="72"/>
      <c r="G26" s="72"/>
      <c r="H26" s="71"/>
      <c r="I26" s="74"/>
    </row>
    <row r="27" spans="1:15" ht="28.5" customHeight="1" x14ac:dyDescent="0.25">
      <c r="A27" s="138" t="s">
        <v>117</v>
      </c>
      <c r="B27" s="139"/>
      <c r="C27" s="36">
        <v>53</v>
      </c>
      <c r="D27" s="73"/>
      <c r="E27" s="75"/>
      <c r="F27" s="75"/>
      <c r="G27" s="75"/>
      <c r="H27" s="73"/>
      <c r="I27" s="74"/>
    </row>
    <row r="28" spans="1:15" ht="14.25" customHeight="1" x14ac:dyDescent="0.25">
      <c r="A28" s="140" t="s">
        <v>26</v>
      </c>
      <c r="B28" s="141"/>
      <c r="C28" s="36">
        <v>60</v>
      </c>
      <c r="D28" s="71"/>
      <c r="E28" s="72"/>
      <c r="F28" s="72"/>
      <c r="G28" s="72"/>
      <c r="H28" s="71"/>
      <c r="I28" s="74"/>
    </row>
    <row r="29" spans="1:15" ht="14.25" customHeight="1" x14ac:dyDescent="0.25">
      <c r="A29" s="140" t="s">
        <v>27</v>
      </c>
      <c r="B29" s="141"/>
      <c r="C29" s="36">
        <v>70</v>
      </c>
      <c r="D29" s="71">
        <v>2363</v>
      </c>
      <c r="E29" s="72">
        <f>G29</f>
        <v>2862</v>
      </c>
      <c r="F29" s="72">
        <v>2904</v>
      </c>
      <c r="G29" s="72">
        <v>2862</v>
      </c>
      <c r="H29" s="71">
        <f t="shared" ref="H29:H30" si="2">G29-F29</f>
        <v>-42</v>
      </c>
      <c r="I29" s="74">
        <f t="shared" si="1"/>
        <v>99</v>
      </c>
    </row>
    <row r="30" spans="1:15" ht="14.25" customHeight="1" x14ac:dyDescent="0.25">
      <c r="A30" s="140" t="s">
        <v>28</v>
      </c>
      <c r="B30" s="141"/>
      <c r="C30" s="36">
        <v>80</v>
      </c>
      <c r="D30" s="71">
        <v>473</v>
      </c>
      <c r="E30" s="72">
        <f>G30</f>
        <v>985</v>
      </c>
      <c r="F30" s="72">
        <v>1260</v>
      </c>
      <c r="G30" s="72">
        <v>985</v>
      </c>
      <c r="H30" s="71">
        <f t="shared" si="2"/>
        <v>-275</v>
      </c>
      <c r="I30" s="74">
        <f t="shared" si="1"/>
        <v>78</v>
      </c>
    </row>
    <row r="31" spans="1:15" ht="14.25" customHeight="1" x14ac:dyDescent="0.25">
      <c r="A31" s="140" t="s">
        <v>22</v>
      </c>
      <c r="B31" s="141"/>
      <c r="C31" s="15"/>
      <c r="D31" s="71"/>
      <c r="E31" s="72" t="s">
        <v>103</v>
      </c>
      <c r="F31" s="72"/>
      <c r="G31" s="72"/>
      <c r="H31" s="71"/>
      <c r="I31" s="74"/>
    </row>
    <row r="32" spans="1:15" x14ac:dyDescent="0.25">
      <c r="A32" s="138" t="s">
        <v>85</v>
      </c>
      <c r="B32" s="139"/>
      <c r="C32" s="36">
        <v>81</v>
      </c>
      <c r="D32" s="73"/>
      <c r="E32" s="75"/>
      <c r="F32" s="75"/>
      <c r="G32" s="75"/>
      <c r="H32" s="73"/>
      <c r="I32" s="74"/>
    </row>
    <row r="33" spans="1:9" ht="14.25" customHeight="1" x14ac:dyDescent="0.25">
      <c r="A33" s="140" t="s">
        <v>29</v>
      </c>
      <c r="B33" s="141"/>
      <c r="C33" s="36">
        <v>82</v>
      </c>
      <c r="D33" s="71"/>
      <c r="E33" s="72"/>
      <c r="F33" s="72"/>
      <c r="G33" s="72"/>
      <c r="H33" s="71"/>
      <c r="I33" s="74"/>
    </row>
    <row r="34" spans="1:9" s="95" customFormat="1" ht="14.25" customHeight="1" x14ac:dyDescent="0.25">
      <c r="A34" s="156" t="s">
        <v>122</v>
      </c>
      <c r="B34" s="157"/>
      <c r="C34" s="106">
        <v>90</v>
      </c>
      <c r="D34" s="104">
        <f>D22+D23+D28+D29+D30</f>
        <v>24707</v>
      </c>
      <c r="E34" s="105">
        <f>E22+E23+E28+E29+E30</f>
        <v>25686</v>
      </c>
      <c r="F34" s="105">
        <f>F22+F23+F28+F29+F30</f>
        <v>28584</v>
      </c>
      <c r="G34" s="105">
        <f>G22+G23+G28+G29+G30</f>
        <v>25686</v>
      </c>
      <c r="H34" s="104">
        <f>G34-F34</f>
        <v>-2898</v>
      </c>
      <c r="I34" s="94">
        <f t="shared" si="1"/>
        <v>90</v>
      </c>
    </row>
    <row r="35" spans="1:9" ht="14.25" customHeight="1" x14ac:dyDescent="0.25">
      <c r="A35" s="156" t="s">
        <v>31</v>
      </c>
      <c r="B35" s="157"/>
      <c r="C35" s="15"/>
      <c r="D35" s="72"/>
      <c r="E35" s="72"/>
      <c r="F35" s="72"/>
      <c r="G35" s="72"/>
      <c r="H35" s="71"/>
      <c r="I35" s="74"/>
    </row>
    <row r="36" spans="1:9" x14ac:dyDescent="0.25">
      <c r="A36" s="138" t="s">
        <v>118</v>
      </c>
      <c r="B36" s="139"/>
      <c r="C36" s="24">
        <v>100</v>
      </c>
      <c r="D36" s="73">
        <v>14348</v>
      </c>
      <c r="E36" s="75">
        <f>G36</f>
        <v>17139</v>
      </c>
      <c r="F36" s="75">
        <v>17260</v>
      </c>
      <c r="G36" s="75">
        <v>17139</v>
      </c>
      <c r="H36" s="73">
        <f>G36-F36</f>
        <v>-121</v>
      </c>
      <c r="I36" s="74">
        <f t="shared" si="1"/>
        <v>99</v>
      </c>
    </row>
    <row r="37" spans="1:9" ht="14.25" customHeight="1" x14ac:dyDescent="0.25">
      <c r="A37" s="140" t="s">
        <v>33</v>
      </c>
      <c r="B37" s="141"/>
      <c r="C37" s="24">
        <v>110</v>
      </c>
      <c r="D37" s="71">
        <v>4016</v>
      </c>
      <c r="E37" s="72">
        <f>G37</f>
        <v>3923</v>
      </c>
      <c r="F37" s="72">
        <v>4488</v>
      </c>
      <c r="G37" s="72">
        <v>3923</v>
      </c>
      <c r="H37" s="73">
        <f t="shared" ref="H37:H43" si="3">G37-F37</f>
        <v>-565</v>
      </c>
      <c r="I37" s="74">
        <f t="shared" si="1"/>
        <v>87</v>
      </c>
    </row>
    <row r="38" spans="1:9" ht="14.25" customHeight="1" x14ac:dyDescent="0.25">
      <c r="A38" s="140" t="s">
        <v>34</v>
      </c>
      <c r="B38" s="141"/>
      <c r="C38" s="24">
        <v>120</v>
      </c>
      <c r="D38" s="71"/>
      <c r="E38" s="72"/>
      <c r="F38" s="72"/>
      <c r="G38" s="72"/>
      <c r="H38" s="73"/>
      <c r="I38" s="74"/>
    </row>
    <row r="39" spans="1:9" ht="14.25" customHeight="1" x14ac:dyDescent="0.25">
      <c r="A39" s="140" t="s">
        <v>35</v>
      </c>
      <c r="B39" s="141"/>
      <c r="C39" s="24">
        <v>130</v>
      </c>
      <c r="D39" s="71">
        <v>1123</v>
      </c>
      <c r="E39" s="72">
        <f>G39</f>
        <v>1150</v>
      </c>
      <c r="F39" s="72">
        <v>2180</v>
      </c>
      <c r="G39" s="72">
        <v>1150</v>
      </c>
      <c r="H39" s="73">
        <f t="shared" si="3"/>
        <v>-1030</v>
      </c>
      <c r="I39" s="74">
        <f t="shared" si="1"/>
        <v>53</v>
      </c>
    </row>
    <row r="40" spans="1:9" ht="14.25" customHeight="1" x14ac:dyDescent="0.25">
      <c r="A40" s="140" t="s">
        <v>36</v>
      </c>
      <c r="B40" s="141"/>
      <c r="C40" s="24">
        <v>140</v>
      </c>
      <c r="D40" s="71">
        <v>2397</v>
      </c>
      <c r="E40" s="72">
        <v>2862</v>
      </c>
      <c r="F40" s="72">
        <v>2404</v>
      </c>
      <c r="G40" s="72">
        <v>2862</v>
      </c>
      <c r="H40" s="73">
        <f t="shared" si="3"/>
        <v>458</v>
      </c>
      <c r="I40" s="74">
        <f t="shared" si="1"/>
        <v>119</v>
      </c>
    </row>
    <row r="41" spans="1:9" ht="14.25" customHeight="1" x14ac:dyDescent="0.25">
      <c r="A41" s="140" t="s">
        <v>37</v>
      </c>
      <c r="B41" s="141"/>
      <c r="C41" s="24">
        <v>150</v>
      </c>
      <c r="D41" s="71"/>
      <c r="E41" s="72"/>
      <c r="F41" s="72"/>
      <c r="G41" s="72"/>
      <c r="H41" s="73"/>
      <c r="I41" s="74"/>
    </row>
    <row r="42" spans="1:9" ht="14.25" customHeight="1" x14ac:dyDescent="0.25">
      <c r="A42" s="140" t="s">
        <v>38</v>
      </c>
      <c r="B42" s="141"/>
      <c r="C42" s="24">
        <v>160</v>
      </c>
      <c r="D42" s="71">
        <v>1414</v>
      </c>
      <c r="E42" s="72">
        <v>505</v>
      </c>
      <c r="F42" s="72">
        <v>1568</v>
      </c>
      <c r="G42" s="72">
        <v>505</v>
      </c>
      <c r="H42" s="73">
        <f t="shared" si="3"/>
        <v>-1063</v>
      </c>
      <c r="I42" s="74">
        <f t="shared" si="1"/>
        <v>32</v>
      </c>
    </row>
    <row r="43" spans="1:9" s="95" customFormat="1" ht="14.25" customHeight="1" x14ac:dyDescent="0.25">
      <c r="A43" s="156" t="s">
        <v>121</v>
      </c>
      <c r="B43" s="157"/>
      <c r="C43" s="92">
        <v>170</v>
      </c>
      <c r="D43" s="104">
        <f>D36+D37+D38+D39+D40+D41+D42</f>
        <v>23298</v>
      </c>
      <c r="E43" s="105">
        <f>E36+E37+E38+E39+E40+E41+E42</f>
        <v>25579</v>
      </c>
      <c r="F43" s="105">
        <f>F36+F37+F38+F39+F40+F41+F42</f>
        <v>27900</v>
      </c>
      <c r="G43" s="105">
        <f>G36+G37+G38+G39+G40+G41+G42</f>
        <v>25579</v>
      </c>
      <c r="H43" s="93">
        <f t="shared" si="3"/>
        <v>-2321</v>
      </c>
      <c r="I43" s="94">
        <f t="shared" si="1"/>
        <v>92</v>
      </c>
    </row>
    <row r="44" spans="1:9" ht="14.25" customHeight="1" x14ac:dyDescent="0.25">
      <c r="A44" s="156" t="s">
        <v>40</v>
      </c>
      <c r="B44" s="157"/>
      <c r="C44" s="15"/>
      <c r="D44" s="71"/>
      <c r="E44" s="72"/>
      <c r="F44" s="72"/>
      <c r="G44" s="72"/>
      <c r="H44" s="71"/>
      <c r="I44" s="74"/>
    </row>
    <row r="45" spans="1:9" ht="14.25" customHeight="1" x14ac:dyDescent="0.25">
      <c r="A45" s="140" t="s">
        <v>41</v>
      </c>
      <c r="B45" s="141"/>
      <c r="C45" s="24">
        <v>180</v>
      </c>
      <c r="D45" s="71">
        <f>D46</f>
        <v>7420</v>
      </c>
      <c r="E45" s="72">
        <f>E46</f>
        <v>4616</v>
      </c>
      <c r="F45" s="72">
        <f>F46</f>
        <v>7044</v>
      </c>
      <c r="G45" s="72">
        <f>G46</f>
        <v>4616</v>
      </c>
      <c r="H45" s="71">
        <f>G45-F45</f>
        <v>-2428</v>
      </c>
      <c r="I45" s="74">
        <f t="shared" si="1"/>
        <v>66</v>
      </c>
    </row>
    <row r="46" spans="1:9" ht="14.25" customHeight="1" x14ac:dyDescent="0.25">
      <c r="A46" s="140" t="s">
        <v>42</v>
      </c>
      <c r="B46" s="141"/>
      <c r="C46" s="24">
        <v>181</v>
      </c>
      <c r="D46" s="71">
        <f>D22-D36</f>
        <v>7420</v>
      </c>
      <c r="E46" s="72">
        <f>E22-E36</f>
        <v>4616</v>
      </c>
      <c r="F46" s="72">
        <f>F22-F36</f>
        <v>7044</v>
      </c>
      <c r="G46" s="72">
        <f>G22-G36</f>
        <v>4616</v>
      </c>
      <c r="H46" s="71">
        <f>G46-F46</f>
        <v>-2428</v>
      </c>
      <c r="I46" s="74">
        <f t="shared" si="1"/>
        <v>66</v>
      </c>
    </row>
    <row r="47" spans="1:9" ht="14.25" customHeight="1" x14ac:dyDescent="0.25">
      <c r="A47" s="140" t="s">
        <v>43</v>
      </c>
      <c r="B47" s="141"/>
      <c r="C47" s="24">
        <v>182</v>
      </c>
      <c r="D47" s="71"/>
      <c r="E47" s="72"/>
      <c r="F47" s="72"/>
      <c r="G47" s="72"/>
      <c r="H47" s="71"/>
      <c r="I47" s="74"/>
    </row>
    <row r="48" spans="1:9" x14ac:dyDescent="0.25">
      <c r="A48" s="138" t="s">
        <v>86</v>
      </c>
      <c r="B48" s="139"/>
      <c r="C48" s="24">
        <v>190</v>
      </c>
      <c r="D48" s="73">
        <f>D49</f>
        <v>2384</v>
      </c>
      <c r="E48" s="75">
        <v>373</v>
      </c>
      <c r="F48" s="75">
        <f>F49</f>
        <v>492</v>
      </c>
      <c r="G48" s="75">
        <v>373</v>
      </c>
      <c r="H48" s="73">
        <f>H49</f>
        <v>-492</v>
      </c>
      <c r="I48" s="74">
        <f t="shared" si="1"/>
        <v>76</v>
      </c>
    </row>
    <row r="49" spans="1:9" x14ac:dyDescent="0.25">
      <c r="A49" s="140" t="s">
        <v>42</v>
      </c>
      <c r="B49" s="141"/>
      <c r="C49" s="24">
        <v>191</v>
      </c>
      <c r="D49" s="71">
        <f>D22+D23+-D36-D37-D39</f>
        <v>2384</v>
      </c>
      <c r="E49" s="71"/>
      <c r="F49" s="71">
        <f>F22+F23+-F36-F37-F39</f>
        <v>492</v>
      </c>
      <c r="G49" s="71"/>
      <c r="H49" s="71">
        <f>G49-F49</f>
        <v>-492</v>
      </c>
      <c r="I49" s="74">
        <f t="shared" si="1"/>
        <v>0</v>
      </c>
    </row>
    <row r="50" spans="1:9" ht="14.25" customHeight="1" x14ac:dyDescent="0.25">
      <c r="A50" s="140" t="s">
        <v>43</v>
      </c>
      <c r="B50" s="141"/>
      <c r="C50" s="24">
        <v>192</v>
      </c>
      <c r="D50" s="71"/>
      <c r="E50" s="72">
        <v>373</v>
      </c>
      <c r="F50" s="72"/>
      <c r="G50" s="72">
        <v>373</v>
      </c>
      <c r="H50" s="71"/>
      <c r="I50" s="74"/>
    </row>
    <row r="51" spans="1:9" x14ac:dyDescent="0.25">
      <c r="A51" s="138" t="s">
        <v>119</v>
      </c>
      <c r="B51" s="139"/>
      <c r="C51" s="24">
        <v>200</v>
      </c>
      <c r="D51" s="75">
        <f t="shared" ref="D51" si="4">D52</f>
        <v>1409</v>
      </c>
      <c r="E51" s="75">
        <f>E52</f>
        <v>107</v>
      </c>
      <c r="F51" s="75">
        <f>F52</f>
        <v>684</v>
      </c>
      <c r="G51" s="75">
        <f>G34-G43</f>
        <v>107</v>
      </c>
      <c r="H51" s="73">
        <f>G51-F51</f>
        <v>-577</v>
      </c>
      <c r="I51" s="74">
        <f t="shared" si="1"/>
        <v>16</v>
      </c>
    </row>
    <row r="52" spans="1:9" ht="14.25" customHeight="1" x14ac:dyDescent="0.25">
      <c r="A52" s="140" t="s">
        <v>42</v>
      </c>
      <c r="B52" s="141"/>
      <c r="C52" s="24">
        <v>201</v>
      </c>
      <c r="D52" s="71">
        <f>D34-D43</f>
        <v>1409</v>
      </c>
      <c r="E52" s="72">
        <f>E34-E43</f>
        <v>107</v>
      </c>
      <c r="F52" s="72">
        <f>F34-F43</f>
        <v>684</v>
      </c>
      <c r="G52" s="72">
        <f>G34-G43</f>
        <v>107</v>
      </c>
      <c r="H52" s="71">
        <f>G52-F52</f>
        <v>-577</v>
      </c>
      <c r="I52" s="74">
        <f t="shared" si="1"/>
        <v>16</v>
      </c>
    </row>
    <row r="53" spans="1:9" ht="14.25" customHeight="1" thickBot="1" x14ac:dyDescent="0.3">
      <c r="A53" s="158" t="s">
        <v>43</v>
      </c>
      <c r="B53" s="159"/>
      <c r="C53" s="26">
        <v>202</v>
      </c>
      <c r="D53" s="86"/>
      <c r="E53" s="82"/>
      <c r="F53" s="82"/>
      <c r="G53" s="82"/>
      <c r="H53" s="86"/>
      <c r="I53" s="80"/>
    </row>
    <row r="54" spans="1:9" x14ac:dyDescent="0.25">
      <c r="A54" s="160" t="s">
        <v>87</v>
      </c>
      <c r="B54" s="161"/>
      <c r="C54" s="68">
        <v>210</v>
      </c>
      <c r="D54" s="69"/>
      <c r="E54" s="107">
        <v>19</v>
      </c>
      <c r="F54" s="107">
        <v>32</v>
      </c>
      <c r="G54" s="107">
        <v>19</v>
      </c>
      <c r="H54" s="69">
        <f>G54-F54</f>
        <v>-13</v>
      </c>
      <c r="I54" s="70">
        <f t="shared" si="1"/>
        <v>59</v>
      </c>
    </row>
    <row r="55" spans="1:9" ht="14.25" customHeight="1" x14ac:dyDescent="0.25">
      <c r="A55" s="140" t="s">
        <v>45</v>
      </c>
      <c r="B55" s="141"/>
      <c r="C55" s="24">
        <v>220</v>
      </c>
      <c r="D55" s="71">
        <f>D56</f>
        <v>1409</v>
      </c>
      <c r="E55" s="72">
        <f>E56</f>
        <v>88</v>
      </c>
      <c r="F55" s="72">
        <f>F56</f>
        <v>652</v>
      </c>
      <c r="G55" s="72">
        <f>G56</f>
        <v>88</v>
      </c>
      <c r="H55" s="71">
        <f>H56</f>
        <v>-564</v>
      </c>
      <c r="I55" s="74">
        <f t="shared" si="1"/>
        <v>13</v>
      </c>
    </row>
    <row r="56" spans="1:9" ht="14.25" customHeight="1" x14ac:dyDescent="0.25">
      <c r="A56" s="140" t="s">
        <v>42</v>
      </c>
      <c r="B56" s="141"/>
      <c r="C56" s="24">
        <v>221</v>
      </c>
      <c r="D56" s="71">
        <f>D52-D54</f>
        <v>1409</v>
      </c>
      <c r="E56" s="72">
        <f>E52-E54</f>
        <v>88</v>
      </c>
      <c r="F56" s="72">
        <f>F52-F54</f>
        <v>652</v>
      </c>
      <c r="G56" s="72">
        <f>G52-G54</f>
        <v>88</v>
      </c>
      <c r="H56" s="71">
        <f>G56-F56</f>
        <v>-564</v>
      </c>
      <c r="I56" s="74">
        <f t="shared" si="1"/>
        <v>13</v>
      </c>
    </row>
    <row r="57" spans="1:9" ht="14.25" customHeight="1" x14ac:dyDescent="0.25">
      <c r="A57" s="140" t="s">
        <v>43</v>
      </c>
      <c r="B57" s="141"/>
      <c r="C57" s="24">
        <v>222</v>
      </c>
      <c r="D57" s="71"/>
      <c r="E57" s="72"/>
      <c r="F57" s="72"/>
      <c r="G57" s="72"/>
      <c r="H57" s="71"/>
      <c r="I57" s="74"/>
    </row>
    <row r="58" spans="1:9" ht="13.8" thickBot="1" x14ac:dyDescent="0.3">
      <c r="A58" s="169" t="s">
        <v>88</v>
      </c>
      <c r="B58" s="170"/>
      <c r="C58" s="26">
        <v>230</v>
      </c>
      <c r="D58" s="110"/>
      <c r="E58" s="111"/>
      <c r="F58" s="111">
        <v>36</v>
      </c>
      <c r="G58" s="111"/>
      <c r="H58" s="110"/>
      <c r="I58" s="109"/>
    </row>
    <row r="59" spans="1:9" ht="14.25" customHeight="1" thickBot="1" x14ac:dyDescent="0.3">
      <c r="A59" s="171" t="s">
        <v>46</v>
      </c>
      <c r="B59" s="172"/>
      <c r="C59" s="172"/>
      <c r="D59" s="172"/>
      <c r="E59" s="172"/>
      <c r="F59" s="172"/>
      <c r="G59" s="172"/>
      <c r="H59" s="172"/>
      <c r="I59" s="173"/>
    </row>
    <row r="60" spans="1:9" ht="14.25" customHeight="1" x14ac:dyDescent="0.25">
      <c r="A60" s="174" t="s">
        <v>47</v>
      </c>
      <c r="B60" s="175"/>
      <c r="C60" s="68">
        <v>240</v>
      </c>
      <c r="D60" s="71">
        <v>3350</v>
      </c>
      <c r="E60" s="72">
        <f>G60</f>
        <v>4387</v>
      </c>
      <c r="F60" s="72">
        <v>3340</v>
      </c>
      <c r="G60" s="72">
        <v>4387</v>
      </c>
      <c r="H60" s="71">
        <f>G60-F60</f>
        <v>1047</v>
      </c>
      <c r="I60" s="81">
        <f>ROUND(G60/F60*100,0)</f>
        <v>131</v>
      </c>
    </row>
    <row r="61" spans="1:9" ht="14.25" customHeight="1" x14ac:dyDescent="0.25">
      <c r="A61" s="140" t="s">
        <v>48</v>
      </c>
      <c r="B61" s="141"/>
      <c r="C61" s="24">
        <v>250</v>
      </c>
      <c r="D61" s="71">
        <v>12407</v>
      </c>
      <c r="E61" s="72">
        <f>G61</f>
        <v>13759</v>
      </c>
      <c r="F61" s="72">
        <v>16966</v>
      </c>
      <c r="G61" s="72">
        <v>13759</v>
      </c>
      <c r="H61" s="71">
        <f t="shared" ref="H61:H65" si="5">G61-F61</f>
        <v>-3207</v>
      </c>
      <c r="I61" s="81">
        <f t="shared" ref="I61:I65" si="6">ROUND(G61/F61*100,0)</f>
        <v>81</v>
      </c>
    </row>
    <row r="62" spans="1:9" ht="14.25" customHeight="1" x14ac:dyDescent="0.25">
      <c r="A62" s="140" t="s">
        <v>49</v>
      </c>
      <c r="B62" s="141"/>
      <c r="C62" s="24">
        <v>260</v>
      </c>
      <c r="D62" s="71">
        <v>2578</v>
      </c>
      <c r="E62" s="72">
        <f>G62</f>
        <v>2861</v>
      </c>
      <c r="F62" s="72">
        <v>3732</v>
      </c>
      <c r="G62" s="72">
        <v>2861</v>
      </c>
      <c r="H62" s="71">
        <f t="shared" si="5"/>
        <v>-871</v>
      </c>
      <c r="I62" s="81">
        <f t="shared" si="6"/>
        <v>77</v>
      </c>
    </row>
    <row r="63" spans="1:9" ht="14.25" customHeight="1" x14ac:dyDescent="0.25">
      <c r="A63" s="140" t="s">
        <v>50</v>
      </c>
      <c r="B63" s="141"/>
      <c r="C63" s="24">
        <v>270</v>
      </c>
      <c r="D63" s="71">
        <v>29</v>
      </c>
      <c r="E63" s="72">
        <f>G63</f>
        <v>55</v>
      </c>
      <c r="F63" s="72">
        <v>24</v>
      </c>
      <c r="G63" s="72">
        <v>55</v>
      </c>
      <c r="H63" s="71">
        <f t="shared" si="5"/>
        <v>31</v>
      </c>
      <c r="I63" s="81">
        <f t="shared" si="6"/>
        <v>229</v>
      </c>
    </row>
    <row r="64" spans="1:9" ht="14.25" customHeight="1" x14ac:dyDescent="0.25">
      <c r="A64" s="140" t="s">
        <v>35</v>
      </c>
      <c r="B64" s="141"/>
      <c r="C64" s="24">
        <v>280</v>
      </c>
      <c r="D64" s="71">
        <v>1123</v>
      </c>
      <c r="E64" s="72">
        <f>G64</f>
        <v>1150</v>
      </c>
      <c r="F64" s="72">
        <v>2100</v>
      </c>
      <c r="G64" s="72">
        <v>1150</v>
      </c>
      <c r="H64" s="71">
        <f t="shared" si="5"/>
        <v>-950</v>
      </c>
      <c r="I64" s="81">
        <f t="shared" si="6"/>
        <v>55</v>
      </c>
    </row>
    <row r="65" spans="1:9" s="95" customFormat="1" ht="14.25" customHeight="1" thickBot="1" x14ac:dyDescent="0.3">
      <c r="A65" s="162" t="s">
        <v>120</v>
      </c>
      <c r="B65" s="163"/>
      <c r="C65" s="100">
        <v>290</v>
      </c>
      <c r="D65" s="103">
        <f>D60+D61+D62+D63+D64</f>
        <v>19487</v>
      </c>
      <c r="E65" s="103">
        <f>E60+E61+E62+E63+E64</f>
        <v>22212</v>
      </c>
      <c r="F65" s="103">
        <f>F60+F61+F62+F63+F64</f>
        <v>26162</v>
      </c>
      <c r="G65" s="103">
        <f>G60+G61+G62+G63+G64</f>
        <v>22212</v>
      </c>
      <c r="H65" s="104">
        <f t="shared" si="5"/>
        <v>-3950</v>
      </c>
      <c r="I65" s="116">
        <f t="shared" si="6"/>
        <v>85</v>
      </c>
    </row>
    <row r="66" spans="1:9" ht="14.25" customHeight="1" thickBot="1" x14ac:dyDescent="0.3">
      <c r="A66" s="164" t="s">
        <v>52</v>
      </c>
      <c r="B66" s="165"/>
      <c r="C66" s="165"/>
      <c r="D66" s="165"/>
      <c r="E66" s="165"/>
      <c r="F66" s="165"/>
      <c r="G66" s="165"/>
      <c r="H66" s="165"/>
      <c r="I66" s="166"/>
    </row>
    <row r="67" spans="1:9" s="95" customFormat="1" ht="28.2" customHeight="1" x14ac:dyDescent="0.25">
      <c r="A67" s="167" t="s">
        <v>76</v>
      </c>
      <c r="B67" s="168"/>
      <c r="C67" s="96">
        <v>300</v>
      </c>
      <c r="D67" s="97">
        <f>D68+D69+D72+D73</f>
        <v>1121</v>
      </c>
      <c r="E67" s="97">
        <f t="shared" ref="E67:G67" si="7">E68+E69+E72+E73</f>
        <v>4296.5</v>
      </c>
      <c r="F67" s="97">
        <f t="shared" si="7"/>
        <v>3668</v>
      </c>
      <c r="G67" s="97">
        <f t="shared" si="7"/>
        <v>4296.5</v>
      </c>
      <c r="H67" s="97">
        <f>G67-F67</f>
        <v>628.5</v>
      </c>
      <c r="I67" s="98">
        <f t="shared" ref="I67:I68" si="8">G67/F67*100</f>
        <v>117.13467829880044</v>
      </c>
    </row>
    <row r="68" spans="1:9" ht="14.25" customHeight="1" x14ac:dyDescent="0.25">
      <c r="A68" s="140" t="s">
        <v>53</v>
      </c>
      <c r="B68" s="141"/>
      <c r="C68" s="24">
        <v>301</v>
      </c>
      <c r="D68" s="71"/>
      <c r="E68" s="72">
        <f>G68</f>
        <v>19.2</v>
      </c>
      <c r="F68" s="72">
        <v>32</v>
      </c>
      <c r="G68" s="72">
        <v>19.2</v>
      </c>
      <c r="H68" s="73">
        <f t="shared" ref="H68:H72" si="9">G68-F68</f>
        <v>-12.8</v>
      </c>
      <c r="I68" s="74">
        <f t="shared" si="8"/>
        <v>60</v>
      </c>
    </row>
    <row r="69" spans="1:9" x14ac:dyDescent="0.25">
      <c r="A69" s="138" t="s">
        <v>126</v>
      </c>
      <c r="B69" s="139"/>
      <c r="C69" s="24">
        <v>302</v>
      </c>
      <c r="D69" s="73">
        <v>857</v>
      </c>
      <c r="E69" s="75">
        <f>G69</f>
        <v>4277.3</v>
      </c>
      <c r="F69" s="75">
        <v>3600</v>
      </c>
      <c r="G69" s="75">
        <v>4277.3</v>
      </c>
      <c r="H69" s="73">
        <f t="shared" si="9"/>
        <v>677.30000000000018</v>
      </c>
      <c r="I69" s="74">
        <f>G69/F69*100</f>
        <v>118.81388888888888</v>
      </c>
    </row>
    <row r="70" spans="1:9" ht="28.5" customHeight="1" x14ac:dyDescent="0.25">
      <c r="A70" s="138" t="s">
        <v>127</v>
      </c>
      <c r="B70" s="139"/>
      <c r="C70" s="24">
        <v>303</v>
      </c>
      <c r="D70" s="73"/>
      <c r="E70" s="75"/>
      <c r="F70" s="75"/>
      <c r="G70" s="75"/>
      <c r="H70" s="73"/>
      <c r="I70" s="74"/>
    </row>
    <row r="71" spans="1:9" x14ac:dyDescent="0.25">
      <c r="A71" s="138" t="s">
        <v>89</v>
      </c>
      <c r="B71" s="139"/>
      <c r="C71" s="24">
        <v>304</v>
      </c>
      <c r="D71" s="73">
        <f>D72+D73</f>
        <v>264</v>
      </c>
      <c r="E71" s="73"/>
      <c r="F71" s="73">
        <f>F72</f>
        <v>36</v>
      </c>
      <c r="G71" s="73"/>
      <c r="H71" s="73">
        <f t="shared" si="9"/>
        <v>-36</v>
      </c>
      <c r="I71" s="74"/>
    </row>
    <row r="72" spans="1:9" x14ac:dyDescent="0.25">
      <c r="A72" s="138" t="s">
        <v>128</v>
      </c>
      <c r="B72" s="141"/>
      <c r="C72" s="3" t="s">
        <v>57</v>
      </c>
      <c r="D72" s="73"/>
      <c r="E72" s="75"/>
      <c r="F72" s="75">
        <v>36</v>
      </c>
      <c r="G72" s="75"/>
      <c r="H72" s="73">
        <f t="shared" si="9"/>
        <v>-36</v>
      </c>
      <c r="I72" s="74"/>
    </row>
    <row r="73" spans="1:9" ht="14.25" customHeight="1" x14ac:dyDescent="0.25">
      <c r="A73" s="138" t="s">
        <v>107</v>
      </c>
      <c r="B73" s="141"/>
      <c r="C73" s="3" t="s">
        <v>58</v>
      </c>
      <c r="D73" s="71">
        <v>264</v>
      </c>
      <c r="E73" s="72"/>
      <c r="F73" s="72"/>
      <c r="G73" s="72"/>
      <c r="H73" s="73"/>
      <c r="I73" s="74"/>
    </row>
    <row r="74" spans="1:9" x14ac:dyDescent="0.25">
      <c r="A74" s="176" t="s">
        <v>113</v>
      </c>
      <c r="B74" s="157"/>
      <c r="C74" s="25">
        <v>310</v>
      </c>
      <c r="D74" s="73"/>
      <c r="E74" s="75"/>
      <c r="F74" s="75"/>
      <c r="G74" s="75"/>
      <c r="H74" s="73"/>
      <c r="I74" s="74"/>
    </row>
    <row r="75" spans="1:9" ht="27.6" customHeight="1" x14ac:dyDescent="0.25">
      <c r="A75" s="138" t="s">
        <v>90</v>
      </c>
      <c r="B75" s="139"/>
      <c r="C75" s="24">
        <v>311</v>
      </c>
      <c r="D75" s="73"/>
      <c r="E75" s="75"/>
      <c r="F75" s="75"/>
      <c r="G75" s="75"/>
      <c r="H75" s="73"/>
      <c r="I75" s="74"/>
    </row>
    <row r="76" spans="1:9" ht="14.25" customHeight="1" x14ac:dyDescent="0.25">
      <c r="A76" s="140" t="s">
        <v>60</v>
      </c>
      <c r="B76" s="141"/>
      <c r="C76" s="24">
        <v>312</v>
      </c>
      <c r="D76" s="71"/>
      <c r="E76" s="72"/>
      <c r="F76" s="72"/>
      <c r="G76" s="72"/>
      <c r="H76" s="71"/>
      <c r="I76" s="74"/>
    </row>
    <row r="77" spans="1:9" ht="14.25" customHeight="1" x14ac:dyDescent="0.25">
      <c r="A77" s="140" t="s">
        <v>61</v>
      </c>
      <c r="B77" s="141"/>
      <c r="C77" s="24">
        <v>313</v>
      </c>
      <c r="D77" s="71"/>
      <c r="E77" s="72"/>
      <c r="F77" s="72"/>
      <c r="G77" s="72"/>
      <c r="H77" s="71"/>
      <c r="I77" s="74"/>
    </row>
    <row r="78" spans="1:9" s="95" customFormat="1" x14ac:dyDescent="0.25">
      <c r="A78" s="156" t="s">
        <v>115</v>
      </c>
      <c r="B78" s="157"/>
      <c r="C78" s="92">
        <v>320</v>
      </c>
      <c r="D78" s="93">
        <f>D79+D80</f>
        <v>2926</v>
      </c>
      <c r="E78" s="93">
        <f>E79+E80</f>
        <v>3260.7</v>
      </c>
      <c r="F78" s="93">
        <f>F79+F80</f>
        <v>3988</v>
      </c>
      <c r="G78" s="93">
        <f>G79+G80</f>
        <v>3260.7</v>
      </c>
      <c r="H78" s="93">
        <f>G78-F78</f>
        <v>-727.30000000000018</v>
      </c>
      <c r="I78" s="94">
        <f t="shared" ref="I78:I83" si="10">G78/F78*100</f>
        <v>81.76278836509529</v>
      </c>
    </row>
    <row r="79" spans="1:9" ht="28.2" customHeight="1" x14ac:dyDescent="0.25">
      <c r="A79" s="138" t="s">
        <v>123</v>
      </c>
      <c r="B79" s="139"/>
      <c r="C79" s="24">
        <v>321</v>
      </c>
      <c r="D79" s="73">
        <v>2726</v>
      </c>
      <c r="E79" s="75">
        <f>G79</f>
        <v>2999.7</v>
      </c>
      <c r="F79" s="75">
        <v>3732</v>
      </c>
      <c r="G79" s="75">
        <v>2999.7</v>
      </c>
      <c r="H79" s="73">
        <f t="shared" ref="H79:H83" si="11">G79-F79</f>
        <v>-732.30000000000018</v>
      </c>
      <c r="I79" s="74">
        <f t="shared" si="10"/>
        <v>80.377813504823152</v>
      </c>
    </row>
    <row r="80" spans="1:9" ht="14.25" customHeight="1" x14ac:dyDescent="0.25">
      <c r="A80" s="138" t="s">
        <v>97</v>
      </c>
      <c r="B80" s="141"/>
      <c r="C80" s="24">
        <v>322</v>
      </c>
      <c r="D80" s="112">
        <v>200</v>
      </c>
      <c r="E80" s="72">
        <f>G80</f>
        <v>261</v>
      </c>
      <c r="F80" s="72">
        <v>256</v>
      </c>
      <c r="G80" s="72">
        <v>261</v>
      </c>
      <c r="H80" s="73">
        <f t="shared" si="11"/>
        <v>5</v>
      </c>
      <c r="I80" s="74">
        <f t="shared" si="10"/>
        <v>101.953125</v>
      </c>
    </row>
    <row r="81" spans="1:9" s="95" customFormat="1" ht="14.25" customHeight="1" x14ac:dyDescent="0.25">
      <c r="A81" s="156" t="s">
        <v>114</v>
      </c>
      <c r="B81" s="157"/>
      <c r="C81" s="92">
        <v>330</v>
      </c>
      <c r="D81" s="93">
        <f>D82+D83</f>
        <v>2585</v>
      </c>
      <c r="E81" s="93">
        <f>E82+E83</f>
        <v>2869.3999999999996</v>
      </c>
      <c r="F81" s="93">
        <f>F82+F83</f>
        <v>2988</v>
      </c>
      <c r="G81" s="93">
        <f>G82+G83</f>
        <v>2869.3999999999996</v>
      </c>
      <c r="H81" s="93">
        <f t="shared" si="11"/>
        <v>-118.60000000000036</v>
      </c>
      <c r="I81" s="94">
        <f t="shared" si="10"/>
        <v>96.030789825970544</v>
      </c>
    </row>
    <row r="82" spans="1:9" ht="14.25" customHeight="1" x14ac:dyDescent="0.25">
      <c r="A82" s="138" t="s">
        <v>95</v>
      </c>
      <c r="B82" s="141"/>
      <c r="C82" s="24">
        <v>331</v>
      </c>
      <c r="D82" s="73">
        <v>2383</v>
      </c>
      <c r="E82" s="75">
        <f>G82</f>
        <v>2609.6999999999998</v>
      </c>
      <c r="F82" s="76">
        <v>2736</v>
      </c>
      <c r="G82" s="75">
        <v>2609.6999999999998</v>
      </c>
      <c r="H82" s="73">
        <f t="shared" si="11"/>
        <v>-126.30000000000018</v>
      </c>
      <c r="I82" s="74">
        <f t="shared" si="10"/>
        <v>95.383771929824562</v>
      </c>
    </row>
    <row r="83" spans="1:9" ht="42.75" customHeight="1" thickBot="1" x14ac:dyDescent="0.3">
      <c r="A83" s="169" t="s">
        <v>125</v>
      </c>
      <c r="B83" s="159"/>
      <c r="C83" s="26">
        <v>332</v>
      </c>
      <c r="D83" s="77">
        <v>202</v>
      </c>
      <c r="E83" s="77">
        <f>G83</f>
        <v>259.7</v>
      </c>
      <c r="F83" s="78">
        <v>252</v>
      </c>
      <c r="G83" s="79">
        <v>259.7</v>
      </c>
      <c r="H83" s="77">
        <f t="shared" si="11"/>
        <v>7.6999999999999886</v>
      </c>
      <c r="I83" s="80">
        <f t="shared" si="10"/>
        <v>103.05555555555554</v>
      </c>
    </row>
    <row r="84" spans="1:9" ht="14.25" customHeight="1" thickBot="1" x14ac:dyDescent="0.3">
      <c r="A84" s="196" t="s">
        <v>137</v>
      </c>
      <c r="B84" s="197"/>
      <c r="C84" s="197"/>
      <c r="D84" s="197"/>
      <c r="E84" s="197"/>
      <c r="F84" s="197"/>
      <c r="G84" s="197"/>
      <c r="H84" s="197"/>
      <c r="I84" s="198"/>
    </row>
    <row r="85" spans="1:9" ht="14.25" customHeight="1" x14ac:dyDescent="0.25">
      <c r="A85" s="174" t="s">
        <v>64</v>
      </c>
      <c r="B85" s="175"/>
      <c r="C85" s="68">
        <v>340</v>
      </c>
      <c r="D85" s="83"/>
      <c r="E85" s="84"/>
      <c r="F85" s="84"/>
      <c r="G85" s="84"/>
      <c r="H85" s="83"/>
      <c r="I85" s="85"/>
    </row>
    <row r="86" spans="1:9" ht="14.25" customHeight="1" x14ac:dyDescent="0.25">
      <c r="A86" s="140" t="s">
        <v>65</v>
      </c>
      <c r="B86" s="141"/>
      <c r="C86" s="24">
        <v>341</v>
      </c>
      <c r="D86" s="71"/>
      <c r="E86" s="72"/>
      <c r="F86" s="72"/>
      <c r="G86" s="72"/>
      <c r="H86" s="71"/>
      <c r="I86" s="81"/>
    </row>
    <row r="87" spans="1:9" ht="28.95" customHeight="1" x14ac:dyDescent="0.25">
      <c r="A87" s="138" t="s">
        <v>78</v>
      </c>
      <c r="B87" s="139"/>
      <c r="C87" s="24">
        <v>350</v>
      </c>
      <c r="D87" s="73">
        <f>D88</f>
        <v>2542</v>
      </c>
      <c r="E87" s="75">
        <f>E88</f>
        <v>100</v>
      </c>
      <c r="F87" s="75"/>
      <c r="G87" s="75">
        <v>100</v>
      </c>
      <c r="H87" s="73">
        <v>100</v>
      </c>
      <c r="I87" s="74"/>
    </row>
    <row r="88" spans="1:9" ht="14.25" customHeight="1" x14ac:dyDescent="0.25">
      <c r="A88" s="140" t="s">
        <v>65</v>
      </c>
      <c r="B88" s="141"/>
      <c r="C88" s="24">
        <v>351</v>
      </c>
      <c r="D88" s="71">
        <v>2542</v>
      </c>
      <c r="E88" s="72">
        <v>100</v>
      </c>
      <c r="F88" s="72"/>
      <c r="G88" s="72">
        <v>100</v>
      </c>
      <c r="H88" s="71">
        <f>G88-F88</f>
        <v>100</v>
      </c>
      <c r="I88" s="81"/>
    </row>
    <row r="89" spans="1:9" x14ac:dyDescent="0.25">
      <c r="A89" s="138" t="s">
        <v>79</v>
      </c>
      <c r="B89" s="139"/>
      <c r="C89" s="24">
        <v>360</v>
      </c>
      <c r="D89" s="73"/>
      <c r="E89" s="75"/>
      <c r="F89" s="75"/>
      <c r="G89" s="75"/>
      <c r="H89" s="73"/>
      <c r="I89" s="74"/>
    </row>
    <row r="90" spans="1:9" ht="14.25" customHeight="1" x14ac:dyDescent="0.25">
      <c r="A90" s="140" t="s">
        <v>65</v>
      </c>
      <c r="B90" s="141"/>
      <c r="C90" s="24">
        <v>361</v>
      </c>
      <c r="D90" s="71"/>
      <c r="E90" s="72"/>
      <c r="F90" s="72"/>
      <c r="G90" s="72"/>
      <c r="H90" s="73"/>
      <c r="I90" s="74"/>
    </row>
    <row r="91" spans="1:9" x14ac:dyDescent="0.25">
      <c r="A91" s="138" t="s">
        <v>124</v>
      </c>
      <c r="B91" s="139"/>
      <c r="C91" s="24">
        <v>370</v>
      </c>
      <c r="D91" s="73"/>
      <c r="E91" s="75"/>
      <c r="F91" s="75"/>
      <c r="G91" s="75"/>
      <c r="H91" s="73"/>
      <c r="I91" s="74"/>
    </row>
    <row r="92" spans="1:9" ht="14.25" customHeight="1" x14ac:dyDescent="0.25">
      <c r="A92" s="140" t="s">
        <v>65</v>
      </c>
      <c r="B92" s="141"/>
      <c r="C92" s="24">
        <v>371</v>
      </c>
      <c r="D92" s="71"/>
      <c r="E92" s="72"/>
      <c r="F92" s="72"/>
      <c r="G92" s="72"/>
      <c r="H92" s="71"/>
      <c r="I92" s="81"/>
    </row>
    <row r="93" spans="1:9" ht="27" customHeight="1" x14ac:dyDescent="0.25">
      <c r="A93" s="138" t="s">
        <v>80</v>
      </c>
      <c r="B93" s="139"/>
      <c r="C93" s="24">
        <v>380</v>
      </c>
      <c r="D93" s="73"/>
      <c r="E93" s="75">
        <v>2861.7</v>
      </c>
      <c r="F93" s="75">
        <f>F94</f>
        <v>500</v>
      </c>
      <c r="G93" s="75"/>
      <c r="H93" s="73">
        <f>G93-F93</f>
        <v>-500</v>
      </c>
      <c r="I93" s="74"/>
    </row>
    <row r="94" spans="1:9" ht="14.25" customHeight="1" x14ac:dyDescent="0.25">
      <c r="A94" s="140" t="s">
        <v>65</v>
      </c>
      <c r="B94" s="141"/>
      <c r="C94" s="24">
        <v>381</v>
      </c>
      <c r="D94" s="71"/>
      <c r="E94" s="72">
        <f>E93</f>
        <v>2861.7</v>
      </c>
      <c r="F94" s="72">
        <v>500</v>
      </c>
      <c r="G94" s="72"/>
      <c r="H94" s="71">
        <f>G94-F94</f>
        <v>-500</v>
      </c>
      <c r="I94" s="81"/>
    </row>
    <row r="95" spans="1:9" s="95" customFormat="1" ht="13.8" thickBot="1" x14ac:dyDescent="0.3">
      <c r="A95" s="156" t="s">
        <v>91</v>
      </c>
      <c r="B95" s="188"/>
      <c r="C95" s="92">
        <v>390</v>
      </c>
      <c r="D95" s="99">
        <f t="shared" ref="D95:G96" si="12">D85+D87+D89+D91+D93</f>
        <v>2542</v>
      </c>
      <c r="E95" s="99">
        <f t="shared" si="12"/>
        <v>2961.7</v>
      </c>
      <c r="F95" s="99">
        <f t="shared" si="12"/>
        <v>500</v>
      </c>
      <c r="G95" s="99">
        <v>100</v>
      </c>
      <c r="H95" s="93">
        <f>G95-F95</f>
        <v>-400</v>
      </c>
      <c r="I95" s="120">
        <f>G95/F95*100</f>
        <v>20</v>
      </c>
    </row>
    <row r="96" spans="1:9" s="95" customFormat="1" ht="28.5" customHeight="1" thickBot="1" x14ac:dyDescent="0.3">
      <c r="A96" s="189" t="s">
        <v>116</v>
      </c>
      <c r="B96" s="190"/>
      <c r="C96" s="100">
        <v>391</v>
      </c>
      <c r="D96" s="101">
        <f>D86+D88+D90+D92+D94</f>
        <v>2542</v>
      </c>
      <c r="E96" s="102">
        <f t="shared" si="12"/>
        <v>2961.7</v>
      </c>
      <c r="F96" s="102">
        <f t="shared" si="12"/>
        <v>500</v>
      </c>
      <c r="G96" s="102">
        <f t="shared" si="12"/>
        <v>100</v>
      </c>
      <c r="H96" s="101">
        <f>G96-F96</f>
        <v>-400</v>
      </c>
      <c r="I96" s="120">
        <f>G96/F96*100</f>
        <v>20</v>
      </c>
    </row>
    <row r="97" spans="1:11" ht="14.25" customHeight="1" thickBot="1" x14ac:dyDescent="0.3">
      <c r="A97" s="191" t="s">
        <v>68</v>
      </c>
      <c r="B97" s="192"/>
      <c r="C97" s="192"/>
      <c r="D97" s="192"/>
      <c r="E97" s="192"/>
      <c r="F97" s="192"/>
      <c r="G97" s="192"/>
      <c r="H97" s="192"/>
      <c r="I97" s="193"/>
    </row>
    <row r="98" spans="1:11" ht="14.25" customHeight="1" x14ac:dyDescent="0.25">
      <c r="A98" s="194" t="s">
        <v>69</v>
      </c>
      <c r="B98" s="195"/>
      <c r="C98" s="65">
        <v>400</v>
      </c>
      <c r="D98" s="117">
        <v>89</v>
      </c>
      <c r="E98" s="117">
        <f>G98</f>
        <v>81</v>
      </c>
      <c r="F98" s="117">
        <v>106</v>
      </c>
      <c r="G98" s="117">
        <v>81</v>
      </c>
      <c r="H98" s="117">
        <f>G98-F98</f>
        <v>-25</v>
      </c>
      <c r="I98" s="118">
        <f>G98/F98*100</f>
        <v>76.415094339622641</v>
      </c>
      <c r="K98" s="50"/>
    </row>
    <row r="99" spans="1:11" ht="14.25" customHeight="1" x14ac:dyDescent="0.25">
      <c r="A99" s="180" t="s">
        <v>70</v>
      </c>
      <c r="B99" s="181"/>
      <c r="C99" s="33">
        <v>410</v>
      </c>
      <c r="D99" s="66">
        <v>38418</v>
      </c>
      <c r="E99" s="66">
        <v>43845</v>
      </c>
      <c r="F99" s="66">
        <v>62950</v>
      </c>
      <c r="G99" s="66">
        <v>43845</v>
      </c>
      <c r="H99" s="66">
        <f>G99-F99</f>
        <v>-19105</v>
      </c>
      <c r="I99" s="67">
        <f t="shared" ref="I99" si="13">G99/F99*100</f>
        <v>69.650516282764102</v>
      </c>
    </row>
    <row r="100" spans="1:11" ht="14.25" customHeight="1" x14ac:dyDescent="0.25">
      <c r="A100" s="180" t="s">
        <v>71</v>
      </c>
      <c r="B100" s="181"/>
      <c r="C100" s="33">
        <v>420</v>
      </c>
      <c r="D100" s="113"/>
      <c r="E100" s="113"/>
      <c r="F100" s="113"/>
      <c r="G100" s="113"/>
      <c r="H100" s="113"/>
      <c r="I100" s="114"/>
    </row>
    <row r="101" spans="1:11" ht="13.8" thickBot="1" x14ac:dyDescent="0.3">
      <c r="A101" s="182" t="s">
        <v>92</v>
      </c>
      <c r="B101" s="183"/>
      <c r="C101" s="34">
        <v>430</v>
      </c>
      <c r="D101" s="115"/>
      <c r="E101" s="115"/>
      <c r="F101" s="115"/>
      <c r="G101" s="115"/>
      <c r="H101" s="115"/>
      <c r="I101" s="119"/>
    </row>
    <row r="103" spans="1:11" s="28" customFormat="1" ht="17.399999999999999" x14ac:dyDescent="0.25">
      <c r="A103" s="184" t="s">
        <v>81</v>
      </c>
      <c r="B103" s="184"/>
      <c r="C103" s="29"/>
      <c r="D103" s="185"/>
      <c r="E103" s="185"/>
      <c r="G103" s="186" t="s">
        <v>101</v>
      </c>
      <c r="H103" s="187"/>
      <c r="I103" s="187"/>
    </row>
    <row r="104" spans="1:11" x14ac:dyDescent="0.25">
      <c r="D104" s="178" t="s">
        <v>82</v>
      </c>
      <c r="E104" s="179"/>
      <c r="H104" s="27" t="s">
        <v>100</v>
      </c>
    </row>
    <row r="107" spans="1:11" s="64" customFormat="1" ht="17.399999999999999" x14ac:dyDescent="0.3">
      <c r="A107" s="122" t="s">
        <v>136</v>
      </c>
      <c r="B107" s="122"/>
      <c r="C107" s="122"/>
      <c r="D107" s="122"/>
      <c r="E107" s="122"/>
      <c r="F107" s="122"/>
      <c r="G107" s="122"/>
      <c r="H107" s="122"/>
      <c r="I107" s="122"/>
      <c r="J107" s="63"/>
    </row>
  </sheetData>
  <mergeCells count="111">
    <mergeCell ref="A4:G4"/>
    <mergeCell ref="D104:E104"/>
    <mergeCell ref="A99:B99"/>
    <mergeCell ref="A100:B100"/>
    <mergeCell ref="A101:B101"/>
    <mergeCell ref="A103:B103"/>
    <mergeCell ref="D103:E103"/>
    <mergeCell ref="G103:I103"/>
    <mergeCell ref="A93:B93"/>
    <mergeCell ref="A94:B94"/>
    <mergeCell ref="A95:B95"/>
    <mergeCell ref="A96:B96"/>
    <mergeCell ref="A97:I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I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I66"/>
    <mergeCell ref="A67:B67"/>
    <mergeCell ref="A68:B68"/>
    <mergeCell ref="A57:B57"/>
    <mergeCell ref="A58:B58"/>
    <mergeCell ref="A59:I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F13:I13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E1:I1"/>
    <mergeCell ref="A107:I107"/>
    <mergeCell ref="A7:D7"/>
    <mergeCell ref="A8:D8"/>
    <mergeCell ref="E8:H8"/>
    <mergeCell ref="A9:D9"/>
    <mergeCell ref="E9:H9"/>
    <mergeCell ref="A10:I10"/>
    <mergeCell ref="A2:D2"/>
    <mergeCell ref="E2:H2"/>
    <mergeCell ref="A3:D3"/>
    <mergeCell ref="A5:D5"/>
    <mergeCell ref="A6:D6"/>
    <mergeCell ref="A15:B15"/>
    <mergeCell ref="A16:I16"/>
    <mergeCell ref="A17:B17"/>
    <mergeCell ref="A18:B18"/>
    <mergeCell ref="A19:B19"/>
    <mergeCell ref="A20:B20"/>
    <mergeCell ref="A11:I11"/>
    <mergeCell ref="A12:J12"/>
    <mergeCell ref="A13:B14"/>
    <mergeCell ref="C13:C14"/>
    <mergeCell ref="D13:E13"/>
  </mergeCells>
  <pageMargins left="0.78740157480314965" right="0.39370078740157483" top="0.39370078740157483" bottom="0.39370078740157483" header="0.31496062992125984" footer="0.31496062992125984"/>
  <pageSetup paperSize="9" scale="85" fitToHeight="4" orientation="portrait" r:id="rId1"/>
  <rowBreaks count="1" manualBreakCount="1">
    <brk id="5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3"/>
  <sheetViews>
    <sheetView topLeftCell="A70" zoomScaleNormal="100" workbookViewId="0">
      <selection activeCell="F100" sqref="F100"/>
    </sheetView>
  </sheetViews>
  <sheetFormatPr defaultColWidth="9.33203125" defaultRowHeight="13.2" x14ac:dyDescent="0.25"/>
  <cols>
    <col min="1" max="1" width="25.44140625" customWidth="1"/>
    <col min="2" max="2" width="18.109375" customWidth="1"/>
    <col min="3" max="3" width="8.109375" style="13" customWidth="1"/>
    <col min="4" max="5" width="10.44140625" customWidth="1"/>
    <col min="6" max="6" width="11.77734375" customWidth="1"/>
    <col min="7" max="7" width="12.77734375" customWidth="1"/>
    <col min="8" max="8" width="10.77734375" customWidth="1"/>
    <col min="9" max="9" width="11" customWidth="1"/>
    <col min="10" max="10" width="3.109375" customWidth="1"/>
  </cols>
  <sheetData>
    <row r="1" spans="1:15" ht="14.25" customHeight="1" x14ac:dyDescent="0.25">
      <c r="A1" s="130"/>
      <c r="B1" s="130"/>
      <c r="C1" s="130"/>
      <c r="D1" s="130"/>
      <c r="E1" s="130"/>
      <c r="F1" s="130"/>
      <c r="G1" s="130"/>
      <c r="H1" s="130"/>
      <c r="I1" s="40" t="s">
        <v>72</v>
      </c>
    </row>
    <row r="2" spans="1:15" ht="14.25" customHeight="1" x14ac:dyDescent="0.25">
      <c r="A2" s="130"/>
      <c r="B2" s="130"/>
      <c r="C2" s="130"/>
      <c r="D2" s="130"/>
      <c r="E2" s="6"/>
      <c r="F2" s="6"/>
      <c r="G2" s="6"/>
      <c r="H2" s="9" t="s">
        <v>0</v>
      </c>
      <c r="I2" s="56">
        <v>2020</v>
      </c>
    </row>
    <row r="3" spans="1:15" ht="14.25" customHeight="1" x14ac:dyDescent="0.25">
      <c r="A3" s="177" t="s">
        <v>98</v>
      </c>
      <c r="B3" s="216"/>
      <c r="C3" s="216"/>
      <c r="D3" s="216"/>
      <c r="E3" s="7"/>
      <c r="F3" s="7"/>
      <c r="G3" s="7"/>
      <c r="H3" s="10" t="s">
        <v>1</v>
      </c>
      <c r="I3" s="56"/>
    </row>
    <row r="4" spans="1:15" ht="14.25" customHeight="1" x14ac:dyDescent="0.25">
      <c r="A4" s="123" t="s">
        <v>2</v>
      </c>
      <c r="B4" s="123"/>
      <c r="C4" s="123"/>
      <c r="D4" s="123"/>
      <c r="E4" s="8"/>
      <c r="F4" s="8"/>
      <c r="G4" s="8"/>
      <c r="H4" s="11" t="s">
        <v>3</v>
      </c>
      <c r="I4" s="56">
        <v>150</v>
      </c>
    </row>
    <row r="5" spans="1:15" ht="14.25" customHeight="1" x14ac:dyDescent="0.25">
      <c r="A5" s="123" t="s">
        <v>4</v>
      </c>
      <c r="B5" s="123"/>
      <c r="C5" s="123"/>
      <c r="D5" s="123"/>
      <c r="E5" s="8"/>
      <c r="F5" s="8"/>
      <c r="G5" s="8"/>
      <c r="H5" s="11" t="s">
        <v>5</v>
      </c>
      <c r="I5" s="56"/>
    </row>
    <row r="6" spans="1:15" ht="14.25" customHeight="1" x14ac:dyDescent="0.25">
      <c r="A6" s="123" t="s">
        <v>6</v>
      </c>
      <c r="B6" s="123"/>
      <c r="C6" s="123"/>
      <c r="D6" s="123"/>
      <c r="E6" s="8"/>
      <c r="F6" s="8"/>
      <c r="G6" s="8"/>
      <c r="H6" s="11" t="s">
        <v>7</v>
      </c>
      <c r="I6" s="56" t="s">
        <v>96</v>
      </c>
    </row>
    <row r="7" spans="1:15" ht="14.25" customHeight="1" x14ac:dyDescent="0.25">
      <c r="A7" s="124" t="s">
        <v>93</v>
      </c>
      <c r="B7" s="123"/>
      <c r="C7" s="123"/>
      <c r="D7" s="123"/>
      <c r="E7" s="125"/>
      <c r="F7" s="125"/>
      <c r="G7" s="125"/>
      <c r="H7" s="125"/>
      <c r="I7" s="41"/>
    </row>
    <row r="8" spans="1:15" ht="14.25" customHeight="1" x14ac:dyDescent="0.25">
      <c r="A8" s="124" t="s">
        <v>94</v>
      </c>
      <c r="B8" s="123"/>
      <c r="C8" s="123"/>
      <c r="D8" s="123"/>
      <c r="E8" s="125">
        <v>96196</v>
      </c>
      <c r="F8" s="125"/>
      <c r="G8" s="125"/>
      <c r="H8" s="125"/>
      <c r="I8" s="42"/>
    </row>
    <row r="9" spans="1:15" ht="14.25" customHeight="1" x14ac:dyDescent="0.25">
      <c r="A9" s="127" t="s">
        <v>104</v>
      </c>
      <c r="B9" s="128"/>
      <c r="C9" s="128"/>
      <c r="D9" s="128"/>
      <c r="E9" s="128"/>
      <c r="F9" s="128"/>
      <c r="G9" s="128"/>
      <c r="H9" s="128"/>
      <c r="I9" s="129"/>
    </row>
    <row r="10" spans="1:15" ht="57" customHeight="1" x14ac:dyDescent="0.25">
      <c r="A10" s="142" t="s">
        <v>111</v>
      </c>
      <c r="B10" s="143"/>
      <c r="C10" s="143"/>
      <c r="D10" s="143"/>
      <c r="E10" s="143"/>
      <c r="F10" s="143"/>
      <c r="G10" s="143"/>
      <c r="H10" s="143"/>
      <c r="I10" s="143"/>
      <c r="J10" s="39"/>
    </row>
    <row r="11" spans="1:15" ht="14.25" customHeight="1" thickBot="1" x14ac:dyDescent="0.3">
      <c r="A11" s="144" t="s">
        <v>8</v>
      </c>
      <c r="B11" s="144"/>
      <c r="C11" s="144"/>
      <c r="D11" s="144"/>
      <c r="E11" s="144"/>
      <c r="F11" s="144"/>
      <c r="G11" s="144"/>
      <c r="H11" s="144"/>
      <c r="I11" s="144"/>
      <c r="J11" s="144"/>
    </row>
    <row r="12" spans="1:15" s="14" customFormat="1" ht="40.200000000000003" customHeight="1" x14ac:dyDescent="0.25">
      <c r="A12" s="145" t="s">
        <v>9</v>
      </c>
      <c r="B12" s="146"/>
      <c r="C12" s="149" t="s">
        <v>10</v>
      </c>
      <c r="D12" s="151" t="s">
        <v>73</v>
      </c>
      <c r="E12" s="152"/>
      <c r="F12" s="153" t="s">
        <v>11</v>
      </c>
      <c r="G12" s="154"/>
      <c r="H12" s="154"/>
      <c r="I12" s="155"/>
    </row>
    <row r="13" spans="1:15" s="14" customFormat="1" ht="30.6" customHeight="1" thickBot="1" x14ac:dyDescent="0.3">
      <c r="A13" s="147"/>
      <c r="B13" s="148"/>
      <c r="C13" s="150"/>
      <c r="D13" s="21" t="s">
        <v>74</v>
      </c>
      <c r="E13" s="22" t="s">
        <v>75</v>
      </c>
      <c r="F13" s="23" t="s">
        <v>12</v>
      </c>
      <c r="G13" s="23" t="s">
        <v>13</v>
      </c>
      <c r="H13" s="21" t="s">
        <v>83</v>
      </c>
      <c r="I13" s="38" t="s">
        <v>84</v>
      </c>
    </row>
    <row r="14" spans="1:15" s="47" customFormat="1" ht="12.6" thickBot="1" x14ac:dyDescent="0.3">
      <c r="A14" s="131">
        <v>1</v>
      </c>
      <c r="B14" s="132"/>
      <c r="C14" s="43">
        <v>2</v>
      </c>
      <c r="D14" s="44">
        <v>3</v>
      </c>
      <c r="E14" s="45">
        <v>4</v>
      </c>
      <c r="F14" s="45">
        <v>5</v>
      </c>
      <c r="G14" s="45">
        <v>6</v>
      </c>
      <c r="H14" s="44">
        <v>7</v>
      </c>
      <c r="I14" s="46">
        <v>8</v>
      </c>
    </row>
    <row r="15" spans="1:15" ht="14.25" customHeight="1" x14ac:dyDescent="0.25">
      <c r="A15" s="213" t="s">
        <v>14</v>
      </c>
      <c r="B15" s="214"/>
      <c r="C15" s="214"/>
      <c r="D15" s="214"/>
      <c r="E15" s="214"/>
      <c r="F15" s="214"/>
      <c r="G15" s="214"/>
      <c r="H15" s="214"/>
      <c r="I15" s="215"/>
    </row>
    <row r="16" spans="1:15" ht="14.25" customHeight="1" x14ac:dyDescent="0.25">
      <c r="A16" s="156" t="s">
        <v>15</v>
      </c>
      <c r="B16" s="157"/>
      <c r="C16" s="4"/>
      <c r="D16" s="2"/>
      <c r="E16" s="1"/>
      <c r="F16" s="1"/>
      <c r="G16" s="1"/>
      <c r="H16" s="2"/>
      <c r="I16" s="16"/>
      <c r="O16" t="s">
        <v>99</v>
      </c>
    </row>
    <row r="17" spans="1:15" ht="28.5" customHeight="1" x14ac:dyDescent="0.25">
      <c r="A17" s="204" t="s">
        <v>16</v>
      </c>
      <c r="B17" s="139"/>
      <c r="C17" s="36">
        <v>10</v>
      </c>
      <c r="D17" s="5">
        <v>18626</v>
      </c>
      <c r="E17" s="4">
        <f>E33+E19</f>
        <v>18554</v>
      </c>
      <c r="F17" s="4">
        <v>17364</v>
      </c>
      <c r="G17" s="4">
        <f>G33+G19</f>
        <v>18554</v>
      </c>
      <c r="H17" s="5">
        <f>G17-F17</f>
        <v>1190</v>
      </c>
      <c r="I17" s="17">
        <f>ROUND((G17/F17*100),0)</f>
        <v>107</v>
      </c>
    </row>
    <row r="18" spans="1:15" ht="14.25" customHeight="1" x14ac:dyDescent="0.25">
      <c r="A18" s="140" t="s">
        <v>17</v>
      </c>
      <c r="B18" s="141"/>
      <c r="C18" s="36">
        <v>11</v>
      </c>
      <c r="D18" s="2"/>
      <c r="E18" s="1"/>
      <c r="F18" s="1"/>
      <c r="G18" s="1"/>
      <c r="H18" s="5"/>
      <c r="I18" s="17"/>
    </row>
    <row r="19" spans="1:15" ht="14.25" customHeight="1" x14ac:dyDescent="0.25">
      <c r="A19" s="140" t="s">
        <v>18</v>
      </c>
      <c r="B19" s="141"/>
      <c r="C19" s="36">
        <v>20</v>
      </c>
      <c r="D19" s="2">
        <v>1011</v>
      </c>
      <c r="E19" s="1">
        <v>617</v>
      </c>
      <c r="F19" s="1">
        <v>3024</v>
      </c>
      <c r="G19" s="1">
        <v>617</v>
      </c>
      <c r="H19" s="5">
        <f t="shared" ref="H19:H21" si="0">G19-F19</f>
        <v>-2407</v>
      </c>
      <c r="I19" s="17">
        <f t="shared" ref="I19:I57" si="1">ROUND((G19/F19*100),0)</f>
        <v>20</v>
      </c>
    </row>
    <row r="20" spans="1:15" ht="14.25" customHeight="1" x14ac:dyDescent="0.25">
      <c r="A20" s="140" t="s">
        <v>19</v>
      </c>
      <c r="B20" s="141"/>
      <c r="C20" s="36">
        <v>30</v>
      </c>
      <c r="D20" s="2"/>
      <c r="E20" s="1"/>
      <c r="F20" s="1"/>
      <c r="G20" s="1"/>
      <c r="H20" s="5"/>
      <c r="I20" s="17"/>
    </row>
    <row r="21" spans="1:15" ht="27" customHeight="1" x14ac:dyDescent="0.25">
      <c r="A21" s="156" t="s">
        <v>20</v>
      </c>
      <c r="B21" s="157"/>
      <c r="C21" s="37">
        <v>40</v>
      </c>
      <c r="D21" s="5">
        <v>16908</v>
      </c>
      <c r="E21" s="4">
        <v>17218</v>
      </c>
      <c r="F21" s="4">
        <v>14340</v>
      </c>
      <c r="G21" s="4">
        <v>17218</v>
      </c>
      <c r="H21" s="5">
        <f t="shared" si="0"/>
        <v>2878</v>
      </c>
      <c r="I21" s="17">
        <f t="shared" si="1"/>
        <v>120</v>
      </c>
    </row>
    <row r="22" spans="1:15" ht="14.25" customHeight="1" x14ac:dyDescent="0.25">
      <c r="A22" s="140" t="s">
        <v>21</v>
      </c>
      <c r="B22" s="141"/>
      <c r="C22" s="36">
        <v>50</v>
      </c>
      <c r="D22" s="2">
        <v>87</v>
      </c>
      <c r="E22" s="1">
        <v>84</v>
      </c>
      <c r="F22" s="1">
        <v>72</v>
      </c>
      <c r="G22" s="1">
        <v>84</v>
      </c>
      <c r="H22" s="2">
        <f>G22-F22</f>
        <v>12</v>
      </c>
      <c r="I22" s="17">
        <f t="shared" si="1"/>
        <v>117</v>
      </c>
    </row>
    <row r="23" spans="1:15" ht="14.25" customHeight="1" x14ac:dyDescent="0.25">
      <c r="A23" s="140" t="s">
        <v>22</v>
      </c>
      <c r="B23" s="141"/>
      <c r="C23" s="15"/>
      <c r="D23" s="2"/>
      <c r="E23" s="1"/>
      <c r="F23" s="1"/>
      <c r="G23" s="1"/>
      <c r="H23" s="2"/>
      <c r="I23" s="17"/>
      <c r="O23" t="s">
        <v>102</v>
      </c>
    </row>
    <row r="24" spans="1:15" ht="14.25" customHeight="1" x14ac:dyDescent="0.25">
      <c r="A24" s="140" t="s">
        <v>23</v>
      </c>
      <c r="B24" s="141"/>
      <c r="C24" s="36">
        <v>51</v>
      </c>
      <c r="D24" s="2"/>
      <c r="E24" s="1"/>
      <c r="F24" s="1"/>
      <c r="G24" s="1"/>
      <c r="H24" s="2"/>
      <c r="I24" s="17" t="e">
        <f t="shared" si="1"/>
        <v>#DIV/0!</v>
      </c>
    </row>
    <row r="25" spans="1:15" ht="14.25" customHeight="1" x14ac:dyDescent="0.25">
      <c r="A25" s="140" t="s">
        <v>24</v>
      </c>
      <c r="B25" s="141"/>
      <c r="C25" s="36">
        <v>52</v>
      </c>
      <c r="D25" s="2"/>
      <c r="E25" s="1"/>
      <c r="F25" s="1"/>
      <c r="G25" s="1"/>
      <c r="H25" s="2"/>
      <c r="I25" s="17" t="e">
        <f t="shared" si="1"/>
        <v>#DIV/0!</v>
      </c>
    </row>
    <row r="26" spans="1:15" ht="28.5" customHeight="1" x14ac:dyDescent="0.25">
      <c r="A26" s="204" t="s">
        <v>25</v>
      </c>
      <c r="B26" s="139"/>
      <c r="C26" s="36">
        <v>53</v>
      </c>
      <c r="D26" s="5"/>
      <c r="E26" s="4"/>
      <c r="F26" s="4"/>
      <c r="G26" s="4"/>
      <c r="H26" s="5"/>
      <c r="I26" s="17" t="e">
        <f t="shared" si="1"/>
        <v>#DIV/0!</v>
      </c>
    </row>
    <row r="27" spans="1:15" ht="14.25" customHeight="1" x14ac:dyDescent="0.25">
      <c r="A27" s="140" t="s">
        <v>26</v>
      </c>
      <c r="B27" s="141"/>
      <c r="C27" s="36">
        <v>60</v>
      </c>
      <c r="D27" s="2"/>
      <c r="E27" s="1"/>
      <c r="F27" s="1"/>
      <c r="G27" s="1"/>
      <c r="H27" s="2">
        <f>G27-F27</f>
        <v>0</v>
      </c>
      <c r="I27" s="17" t="e">
        <f t="shared" si="1"/>
        <v>#DIV/0!</v>
      </c>
    </row>
    <row r="28" spans="1:15" ht="14.25" customHeight="1" x14ac:dyDescent="0.25">
      <c r="A28" s="140" t="s">
        <v>27</v>
      </c>
      <c r="B28" s="141"/>
      <c r="C28" s="36">
        <v>70</v>
      </c>
      <c r="D28" s="2"/>
      <c r="E28" s="1">
        <v>168</v>
      </c>
      <c r="F28" s="1">
        <v>2149</v>
      </c>
      <c r="G28" s="1">
        <v>168</v>
      </c>
      <c r="H28" s="2">
        <f t="shared" ref="H28:H29" si="2">G28-F28</f>
        <v>-1981</v>
      </c>
      <c r="I28" s="17">
        <f t="shared" si="1"/>
        <v>8</v>
      </c>
    </row>
    <row r="29" spans="1:15" ht="14.25" customHeight="1" x14ac:dyDescent="0.25">
      <c r="A29" s="140" t="s">
        <v>28</v>
      </c>
      <c r="B29" s="141"/>
      <c r="C29" s="36">
        <v>80</v>
      </c>
      <c r="D29" s="2">
        <v>620</v>
      </c>
      <c r="E29" s="1">
        <v>467</v>
      </c>
      <c r="F29" s="1">
        <v>834</v>
      </c>
      <c r="G29" s="1">
        <v>467</v>
      </c>
      <c r="H29" s="2">
        <f t="shared" si="2"/>
        <v>-367</v>
      </c>
      <c r="I29" s="17">
        <f t="shared" si="1"/>
        <v>56</v>
      </c>
    </row>
    <row r="30" spans="1:15" ht="14.25" customHeight="1" x14ac:dyDescent="0.25">
      <c r="A30" s="140" t="s">
        <v>22</v>
      </c>
      <c r="B30" s="141"/>
      <c r="C30" s="15"/>
      <c r="D30" s="2"/>
      <c r="E30" s="1" t="s">
        <v>103</v>
      </c>
      <c r="F30" s="1"/>
      <c r="G30" s="1"/>
      <c r="H30" s="2"/>
      <c r="I30" s="17" t="e">
        <f t="shared" si="1"/>
        <v>#DIV/0!</v>
      </c>
    </row>
    <row r="31" spans="1:15" x14ac:dyDescent="0.25">
      <c r="A31" s="138" t="s">
        <v>85</v>
      </c>
      <c r="B31" s="139"/>
      <c r="C31" s="36">
        <v>81</v>
      </c>
      <c r="D31" s="5"/>
      <c r="E31" s="4"/>
      <c r="F31" s="4"/>
      <c r="G31" s="4"/>
      <c r="H31" s="5"/>
      <c r="I31" s="17" t="e">
        <f t="shared" si="1"/>
        <v>#DIV/0!</v>
      </c>
    </row>
    <row r="32" spans="1:15" ht="14.25" customHeight="1" x14ac:dyDescent="0.25">
      <c r="A32" s="140" t="s">
        <v>29</v>
      </c>
      <c r="B32" s="141"/>
      <c r="C32" s="36">
        <v>82</v>
      </c>
      <c r="D32" s="2"/>
      <c r="E32" s="1"/>
      <c r="F32" s="1"/>
      <c r="G32" s="1"/>
      <c r="H32" s="2"/>
      <c r="I32" s="17" t="e">
        <f t="shared" si="1"/>
        <v>#DIV/0!</v>
      </c>
    </row>
    <row r="33" spans="1:9" ht="14.25" customHeight="1" x14ac:dyDescent="0.25">
      <c r="A33" s="156" t="s">
        <v>30</v>
      </c>
      <c r="B33" s="157"/>
      <c r="C33" s="37">
        <v>90</v>
      </c>
      <c r="D33" s="2">
        <f>D21+D22+D27+D28+D29</f>
        <v>17615</v>
      </c>
      <c r="E33" s="1">
        <f>E21+E22+E27+E28+E29</f>
        <v>17937</v>
      </c>
      <c r="F33" s="1">
        <f>F21+F22+F27+F28+F29</f>
        <v>17395</v>
      </c>
      <c r="G33" s="1">
        <f>G21+G22+G27+G28+G29</f>
        <v>17937</v>
      </c>
      <c r="H33" s="2">
        <f>G33-F33</f>
        <v>542</v>
      </c>
      <c r="I33" s="17">
        <f t="shared" si="1"/>
        <v>103</v>
      </c>
    </row>
    <row r="34" spans="1:9" ht="14.25" customHeight="1" x14ac:dyDescent="0.25">
      <c r="A34" s="156" t="s">
        <v>31</v>
      </c>
      <c r="B34" s="157"/>
      <c r="C34" s="15"/>
      <c r="D34" s="1"/>
      <c r="E34" s="1"/>
      <c r="F34" s="1"/>
      <c r="G34" s="1"/>
      <c r="H34" s="2"/>
      <c r="I34" s="17"/>
    </row>
    <row r="35" spans="1:9" ht="28.5" customHeight="1" x14ac:dyDescent="0.25">
      <c r="A35" s="204" t="s">
        <v>32</v>
      </c>
      <c r="B35" s="139"/>
      <c r="C35" s="24">
        <v>100</v>
      </c>
      <c r="D35" s="5">
        <v>9940</v>
      </c>
      <c r="E35" s="4">
        <v>10984</v>
      </c>
      <c r="F35" s="4">
        <v>9717</v>
      </c>
      <c r="G35" s="4">
        <v>10984</v>
      </c>
      <c r="H35" s="5">
        <f>G35-F35</f>
        <v>1267</v>
      </c>
      <c r="I35" s="17">
        <f t="shared" si="1"/>
        <v>113</v>
      </c>
    </row>
    <row r="36" spans="1:9" ht="14.25" customHeight="1" x14ac:dyDescent="0.25">
      <c r="A36" s="140" t="s">
        <v>33</v>
      </c>
      <c r="B36" s="141"/>
      <c r="C36" s="24">
        <v>110</v>
      </c>
      <c r="D36" s="2">
        <v>2511</v>
      </c>
      <c r="E36" s="1">
        <v>2979</v>
      </c>
      <c r="F36" s="1">
        <v>3534</v>
      </c>
      <c r="G36" s="1">
        <v>2979</v>
      </c>
      <c r="H36" s="5">
        <f t="shared" ref="H36:H42" si="3">G36-F36</f>
        <v>-555</v>
      </c>
      <c r="I36" s="17">
        <f t="shared" si="1"/>
        <v>84</v>
      </c>
    </row>
    <row r="37" spans="1:9" ht="14.25" customHeight="1" x14ac:dyDescent="0.25">
      <c r="A37" s="140" t="s">
        <v>34</v>
      </c>
      <c r="B37" s="141"/>
      <c r="C37" s="24">
        <v>120</v>
      </c>
      <c r="D37" s="2"/>
      <c r="E37" s="1"/>
      <c r="F37" s="1"/>
      <c r="G37" s="1"/>
      <c r="H37" s="5">
        <f t="shared" si="3"/>
        <v>0</v>
      </c>
      <c r="I37" s="17" t="e">
        <f t="shared" si="1"/>
        <v>#DIV/0!</v>
      </c>
    </row>
    <row r="38" spans="1:9" ht="14.25" customHeight="1" x14ac:dyDescent="0.25">
      <c r="A38" s="140" t="s">
        <v>35</v>
      </c>
      <c r="B38" s="141"/>
      <c r="C38" s="24">
        <v>130</v>
      </c>
      <c r="D38" s="2">
        <v>555</v>
      </c>
      <c r="E38" s="1">
        <v>830</v>
      </c>
      <c r="F38" s="1">
        <v>2149</v>
      </c>
      <c r="G38" s="1">
        <v>830</v>
      </c>
      <c r="H38" s="5">
        <f t="shared" si="3"/>
        <v>-1319</v>
      </c>
      <c r="I38" s="17">
        <f t="shared" si="1"/>
        <v>39</v>
      </c>
    </row>
    <row r="39" spans="1:9" ht="14.25" customHeight="1" x14ac:dyDescent="0.25">
      <c r="A39" s="140" t="s">
        <v>36</v>
      </c>
      <c r="B39" s="141"/>
      <c r="C39" s="24">
        <v>140</v>
      </c>
      <c r="D39" s="2"/>
      <c r="E39" s="1">
        <v>168</v>
      </c>
      <c r="F39" s="1">
        <v>848</v>
      </c>
      <c r="G39" s="1">
        <v>168</v>
      </c>
      <c r="H39" s="5">
        <f t="shared" si="3"/>
        <v>-680</v>
      </c>
      <c r="I39" s="17">
        <f t="shared" si="1"/>
        <v>20</v>
      </c>
    </row>
    <row r="40" spans="1:9" ht="14.25" customHeight="1" x14ac:dyDescent="0.25">
      <c r="A40" s="140" t="s">
        <v>37</v>
      </c>
      <c r="B40" s="141"/>
      <c r="C40" s="24">
        <v>150</v>
      </c>
      <c r="D40" s="2"/>
      <c r="E40" s="1"/>
      <c r="F40" s="1"/>
      <c r="G40" s="1"/>
      <c r="H40" s="5">
        <f t="shared" si="3"/>
        <v>0</v>
      </c>
      <c r="I40" s="17" t="e">
        <f t="shared" si="1"/>
        <v>#DIV/0!</v>
      </c>
    </row>
    <row r="41" spans="1:9" ht="14.25" customHeight="1" x14ac:dyDescent="0.25">
      <c r="A41" s="140" t="s">
        <v>38</v>
      </c>
      <c r="B41" s="141"/>
      <c r="C41" s="24">
        <v>160</v>
      </c>
      <c r="D41" s="2">
        <v>1178</v>
      </c>
      <c r="E41" s="1">
        <v>1344</v>
      </c>
      <c r="F41" s="1">
        <v>1074</v>
      </c>
      <c r="G41" s="1">
        <v>1344</v>
      </c>
      <c r="H41" s="5">
        <f t="shared" si="3"/>
        <v>270</v>
      </c>
      <c r="I41" s="17">
        <f t="shared" si="1"/>
        <v>125</v>
      </c>
    </row>
    <row r="42" spans="1:9" ht="14.25" customHeight="1" x14ac:dyDescent="0.25">
      <c r="A42" s="156" t="s">
        <v>39</v>
      </c>
      <c r="B42" s="157"/>
      <c r="C42" s="25">
        <v>170</v>
      </c>
      <c r="D42" s="2">
        <f>D35+D36+D37+D38+D39+D40+D41</f>
        <v>14184</v>
      </c>
      <c r="E42" s="1">
        <f>E35+E36+E37+E38+E39+E40+E41</f>
        <v>16305</v>
      </c>
      <c r="F42" s="1">
        <f>F35+F36+F37+F38+F39+F40+F41</f>
        <v>17322</v>
      </c>
      <c r="G42" s="1">
        <f>G35+G36+G37+G38+G39+G40+G41</f>
        <v>16305</v>
      </c>
      <c r="H42" s="5">
        <f t="shared" si="3"/>
        <v>-1017</v>
      </c>
      <c r="I42" s="17">
        <f t="shared" si="1"/>
        <v>94</v>
      </c>
    </row>
    <row r="43" spans="1:9" ht="14.25" customHeight="1" x14ac:dyDescent="0.25">
      <c r="A43" s="156" t="s">
        <v>40</v>
      </c>
      <c r="B43" s="157"/>
      <c r="C43" s="15"/>
      <c r="D43" s="2"/>
      <c r="E43" s="1"/>
      <c r="F43" s="1"/>
      <c r="G43" s="1"/>
      <c r="H43" s="2"/>
      <c r="I43" s="17" t="e">
        <f t="shared" si="1"/>
        <v>#DIV/0!</v>
      </c>
    </row>
    <row r="44" spans="1:9" ht="14.25" customHeight="1" x14ac:dyDescent="0.25">
      <c r="A44" s="140" t="s">
        <v>41</v>
      </c>
      <c r="B44" s="141"/>
      <c r="C44" s="24">
        <v>180</v>
      </c>
      <c r="D44" s="2">
        <f>D45</f>
        <v>6968</v>
      </c>
      <c r="E44" s="1">
        <f>E45</f>
        <v>6234</v>
      </c>
      <c r="F44" s="1">
        <f>F45</f>
        <v>4623</v>
      </c>
      <c r="G44" s="1">
        <f>G45</f>
        <v>6234</v>
      </c>
      <c r="H44" s="2">
        <f>G44-F44</f>
        <v>1611</v>
      </c>
      <c r="I44" s="17">
        <f t="shared" si="1"/>
        <v>135</v>
      </c>
    </row>
    <row r="45" spans="1:9" ht="14.25" customHeight="1" x14ac:dyDescent="0.25">
      <c r="A45" s="140" t="s">
        <v>42</v>
      </c>
      <c r="B45" s="141"/>
      <c r="C45" s="24">
        <v>181</v>
      </c>
      <c r="D45" s="2">
        <f>D21-D35</f>
        <v>6968</v>
      </c>
      <c r="E45" s="1">
        <f>E21-E35</f>
        <v>6234</v>
      </c>
      <c r="F45" s="1">
        <f>F21-F35</f>
        <v>4623</v>
      </c>
      <c r="G45" s="1">
        <f>G21-G35</f>
        <v>6234</v>
      </c>
      <c r="H45" s="2">
        <f>G45-F45</f>
        <v>1611</v>
      </c>
      <c r="I45" s="17">
        <f t="shared" si="1"/>
        <v>135</v>
      </c>
    </row>
    <row r="46" spans="1:9" ht="14.25" customHeight="1" x14ac:dyDescent="0.25">
      <c r="A46" s="140" t="s">
        <v>43</v>
      </c>
      <c r="B46" s="141"/>
      <c r="C46" s="24">
        <v>182</v>
      </c>
      <c r="D46" s="2"/>
      <c r="E46" s="1"/>
      <c r="F46" s="1"/>
      <c r="G46" s="1"/>
      <c r="H46" s="2"/>
      <c r="I46" s="17" t="e">
        <f t="shared" si="1"/>
        <v>#DIV/0!</v>
      </c>
    </row>
    <row r="47" spans="1:9" x14ac:dyDescent="0.25">
      <c r="A47" s="138" t="s">
        <v>86</v>
      </c>
      <c r="B47" s="139"/>
      <c r="C47" s="24">
        <v>190</v>
      </c>
      <c r="D47" s="5">
        <f>D48</f>
        <v>3989</v>
      </c>
      <c r="E47" s="4">
        <f>E48</f>
        <v>2509</v>
      </c>
      <c r="F47" s="4">
        <f>F48</f>
        <v>-988</v>
      </c>
      <c r="G47" s="4">
        <f>G48</f>
        <v>2509</v>
      </c>
      <c r="H47" s="5">
        <f>H48</f>
        <v>3497</v>
      </c>
      <c r="I47" s="17">
        <f t="shared" si="1"/>
        <v>-254</v>
      </c>
    </row>
    <row r="48" spans="1:9" x14ac:dyDescent="0.25">
      <c r="A48" s="140" t="s">
        <v>42</v>
      </c>
      <c r="B48" s="141"/>
      <c r="C48" s="24">
        <v>191</v>
      </c>
      <c r="D48" s="2">
        <f>D21+D22+-D35-D36-D38</f>
        <v>3989</v>
      </c>
      <c r="E48" s="2">
        <f>E21+E22+-E35-E36-E38</f>
        <v>2509</v>
      </c>
      <c r="F48" s="2">
        <f>F21+F22+-F35-F36-F38</f>
        <v>-988</v>
      </c>
      <c r="G48" s="2">
        <f>G21+G22+-G35-G36-G38</f>
        <v>2509</v>
      </c>
      <c r="H48" s="2">
        <f>G48-F48</f>
        <v>3497</v>
      </c>
      <c r="I48" s="17">
        <f t="shared" si="1"/>
        <v>-254</v>
      </c>
    </row>
    <row r="49" spans="1:9" ht="14.25" customHeight="1" x14ac:dyDescent="0.25">
      <c r="A49" s="140" t="s">
        <v>43</v>
      </c>
      <c r="B49" s="141"/>
      <c r="C49" s="24">
        <v>192</v>
      </c>
      <c r="D49" s="2"/>
      <c r="E49" s="1"/>
      <c r="F49" s="1"/>
      <c r="G49" s="1"/>
      <c r="H49" s="2"/>
      <c r="I49" s="17" t="e">
        <f t="shared" si="1"/>
        <v>#DIV/0!</v>
      </c>
    </row>
    <row r="50" spans="1:9" ht="28.5" customHeight="1" x14ac:dyDescent="0.25">
      <c r="A50" s="204" t="s">
        <v>44</v>
      </c>
      <c r="B50" s="139"/>
      <c r="C50" s="24">
        <v>200</v>
      </c>
      <c r="D50" s="4">
        <f t="shared" ref="D50" si="4">D51</f>
        <v>3431</v>
      </c>
      <c r="E50" s="4">
        <f>E51</f>
        <v>1632</v>
      </c>
      <c r="F50" s="4">
        <f>F51</f>
        <v>73</v>
      </c>
      <c r="G50" s="4">
        <f>G33-G42</f>
        <v>1632</v>
      </c>
      <c r="H50" s="5">
        <f>G50-F50</f>
        <v>1559</v>
      </c>
      <c r="I50" s="17">
        <f t="shared" si="1"/>
        <v>2236</v>
      </c>
    </row>
    <row r="51" spans="1:9" ht="14.25" customHeight="1" x14ac:dyDescent="0.25">
      <c r="A51" s="140" t="s">
        <v>42</v>
      </c>
      <c r="B51" s="141"/>
      <c r="C51" s="24">
        <v>201</v>
      </c>
      <c r="D51" s="2">
        <f>D33-D42</f>
        <v>3431</v>
      </c>
      <c r="E51" s="1">
        <f>E33-E42</f>
        <v>1632</v>
      </c>
      <c r="F51" s="1">
        <f>F33-F42</f>
        <v>73</v>
      </c>
      <c r="G51" s="1">
        <f>G33-G42</f>
        <v>1632</v>
      </c>
      <c r="H51" s="2">
        <f>G51-F51</f>
        <v>1559</v>
      </c>
      <c r="I51" s="17">
        <f t="shared" si="1"/>
        <v>2236</v>
      </c>
    </row>
    <row r="52" spans="1:9" ht="14.25" customHeight="1" x14ac:dyDescent="0.25">
      <c r="A52" s="140" t="s">
        <v>43</v>
      </c>
      <c r="B52" s="141"/>
      <c r="C52" s="24">
        <v>202</v>
      </c>
      <c r="D52" s="2"/>
      <c r="E52" s="1"/>
      <c r="F52" s="1"/>
      <c r="G52" s="1"/>
      <c r="H52" s="2"/>
      <c r="I52" s="17" t="e">
        <f t="shared" si="1"/>
        <v>#DIV/0!</v>
      </c>
    </row>
    <row r="53" spans="1:9" x14ac:dyDescent="0.25">
      <c r="A53" s="138" t="s">
        <v>87</v>
      </c>
      <c r="B53" s="139"/>
      <c r="C53" s="24">
        <v>210</v>
      </c>
      <c r="D53" s="5">
        <v>224</v>
      </c>
      <c r="E53" s="4"/>
      <c r="F53" s="4">
        <v>12</v>
      </c>
      <c r="G53" s="4"/>
      <c r="H53" s="5">
        <f>G53-F53</f>
        <v>-12</v>
      </c>
      <c r="I53" s="17">
        <f t="shared" si="1"/>
        <v>0</v>
      </c>
    </row>
    <row r="54" spans="1:9" ht="14.25" customHeight="1" x14ac:dyDescent="0.25">
      <c r="A54" s="140" t="s">
        <v>45</v>
      </c>
      <c r="B54" s="141"/>
      <c r="C54" s="24">
        <v>220</v>
      </c>
      <c r="D54" s="2">
        <f>D55</f>
        <v>3207</v>
      </c>
      <c r="E54" s="1">
        <f>E55</f>
        <v>1632</v>
      </c>
      <c r="F54" s="1">
        <f>F55</f>
        <v>61</v>
      </c>
      <c r="G54" s="1">
        <f>G55</f>
        <v>1632</v>
      </c>
      <c r="H54" s="2">
        <f>H55</f>
        <v>1571</v>
      </c>
      <c r="I54" s="17">
        <f t="shared" si="1"/>
        <v>2675</v>
      </c>
    </row>
    <row r="55" spans="1:9" ht="14.25" customHeight="1" x14ac:dyDescent="0.25">
      <c r="A55" s="140" t="s">
        <v>42</v>
      </c>
      <c r="B55" s="141"/>
      <c r="C55" s="24">
        <v>221</v>
      </c>
      <c r="D55" s="2">
        <f>D51-D53</f>
        <v>3207</v>
      </c>
      <c r="E55" s="1">
        <f>E51-E53</f>
        <v>1632</v>
      </c>
      <c r="F55" s="1">
        <f>F51-F53</f>
        <v>61</v>
      </c>
      <c r="G55" s="1">
        <f>G51-G53</f>
        <v>1632</v>
      </c>
      <c r="H55" s="2">
        <f>G55-F55</f>
        <v>1571</v>
      </c>
      <c r="I55" s="17">
        <f t="shared" si="1"/>
        <v>2675</v>
      </c>
    </row>
    <row r="56" spans="1:9" ht="14.25" customHeight="1" x14ac:dyDescent="0.25">
      <c r="A56" s="140" t="s">
        <v>43</v>
      </c>
      <c r="B56" s="141"/>
      <c r="C56" s="24">
        <v>222</v>
      </c>
      <c r="D56" s="2"/>
      <c r="E56" s="1"/>
      <c r="F56" s="1"/>
      <c r="G56" s="1"/>
      <c r="H56" s="2"/>
      <c r="I56" s="17" t="e">
        <f t="shared" si="1"/>
        <v>#DIV/0!</v>
      </c>
    </row>
    <row r="57" spans="1:9" ht="13.8" thickBot="1" x14ac:dyDescent="0.3">
      <c r="A57" s="169" t="s">
        <v>88</v>
      </c>
      <c r="B57" s="170"/>
      <c r="C57" s="26">
        <v>230</v>
      </c>
      <c r="D57" s="19"/>
      <c r="E57" s="18"/>
      <c r="F57" s="18">
        <v>15</v>
      </c>
      <c r="G57" s="18"/>
      <c r="H57" s="19"/>
      <c r="I57" s="17">
        <f t="shared" si="1"/>
        <v>0</v>
      </c>
    </row>
    <row r="58" spans="1:9" ht="14.25" customHeight="1" x14ac:dyDescent="0.25">
      <c r="A58" s="212" t="s">
        <v>46</v>
      </c>
      <c r="B58" s="206"/>
      <c r="C58" s="206"/>
      <c r="D58" s="206"/>
      <c r="E58" s="206"/>
      <c r="F58" s="206"/>
      <c r="G58" s="206"/>
      <c r="H58" s="206"/>
      <c r="I58" s="208"/>
    </row>
    <row r="59" spans="1:9" ht="14.25" customHeight="1" x14ac:dyDescent="0.25">
      <c r="A59" s="140" t="s">
        <v>47</v>
      </c>
      <c r="B59" s="141"/>
      <c r="C59" s="24">
        <v>240</v>
      </c>
      <c r="D59" s="2">
        <v>2723</v>
      </c>
      <c r="E59" s="1">
        <v>4218</v>
      </c>
      <c r="F59" s="1">
        <v>1900</v>
      </c>
      <c r="G59" s="1">
        <v>4218</v>
      </c>
      <c r="H59" s="2">
        <f>G59-F59</f>
        <v>2318</v>
      </c>
      <c r="I59" s="16">
        <f>ROUND(G59/F59*100,0)</f>
        <v>222</v>
      </c>
    </row>
    <row r="60" spans="1:9" ht="14.25" customHeight="1" x14ac:dyDescent="0.25">
      <c r="A60" s="140" t="s">
        <v>48</v>
      </c>
      <c r="B60" s="141"/>
      <c r="C60" s="24">
        <v>250</v>
      </c>
      <c r="D60" s="2">
        <v>9027</v>
      </c>
      <c r="E60" s="1">
        <v>9295</v>
      </c>
      <c r="F60" s="1">
        <v>10629</v>
      </c>
      <c r="G60" s="1">
        <v>9295</v>
      </c>
      <c r="H60" s="2">
        <f t="shared" ref="H60:H64" si="5">G60-F60</f>
        <v>-1334</v>
      </c>
      <c r="I60" s="16">
        <f t="shared" ref="I60:I64" si="6">ROUND(G60/F60*100,0)</f>
        <v>87</v>
      </c>
    </row>
    <row r="61" spans="1:9" ht="14.25" customHeight="1" x14ac:dyDescent="0.25">
      <c r="A61" s="140" t="s">
        <v>49</v>
      </c>
      <c r="B61" s="141"/>
      <c r="C61" s="24">
        <v>260</v>
      </c>
      <c r="D61" s="2">
        <v>1876</v>
      </c>
      <c r="E61" s="1">
        <v>1941</v>
      </c>
      <c r="F61" s="1">
        <v>2220</v>
      </c>
      <c r="G61" s="1">
        <v>1941</v>
      </c>
      <c r="H61" s="2">
        <f t="shared" si="5"/>
        <v>-279</v>
      </c>
      <c r="I61" s="16">
        <f t="shared" si="6"/>
        <v>87</v>
      </c>
    </row>
    <row r="62" spans="1:9" ht="14.25" customHeight="1" x14ac:dyDescent="0.25">
      <c r="A62" s="140" t="s">
        <v>50</v>
      </c>
      <c r="B62" s="141"/>
      <c r="C62" s="24">
        <v>270</v>
      </c>
      <c r="D62" s="2">
        <v>3</v>
      </c>
      <c r="E62" s="1">
        <v>20</v>
      </c>
      <c r="F62" s="1">
        <v>9</v>
      </c>
      <c r="G62" s="1">
        <v>20</v>
      </c>
      <c r="H62" s="2">
        <f t="shared" si="5"/>
        <v>11</v>
      </c>
      <c r="I62" s="16">
        <f t="shared" si="6"/>
        <v>222</v>
      </c>
    </row>
    <row r="63" spans="1:9" ht="14.25" customHeight="1" x14ac:dyDescent="0.25">
      <c r="A63" s="140" t="s">
        <v>35</v>
      </c>
      <c r="B63" s="141"/>
      <c r="C63" s="24">
        <v>280</v>
      </c>
      <c r="D63" s="2">
        <v>555</v>
      </c>
      <c r="E63" s="1">
        <v>830</v>
      </c>
      <c r="F63" s="1">
        <v>417</v>
      </c>
      <c r="G63" s="1">
        <v>830</v>
      </c>
      <c r="H63" s="2">
        <f t="shared" si="5"/>
        <v>413</v>
      </c>
      <c r="I63" s="16">
        <f t="shared" si="6"/>
        <v>199</v>
      </c>
    </row>
    <row r="64" spans="1:9" ht="14.25" customHeight="1" thickBot="1" x14ac:dyDescent="0.3">
      <c r="A64" s="158" t="s">
        <v>51</v>
      </c>
      <c r="B64" s="159"/>
      <c r="C64" s="26">
        <v>290</v>
      </c>
      <c r="D64" s="20">
        <f>D59+D60+D61+D62+D63</f>
        <v>14184</v>
      </c>
      <c r="E64" s="20">
        <f>E59+E60+E61+E62+E63</f>
        <v>16304</v>
      </c>
      <c r="F64" s="20">
        <f>F59+F60+F61+F62+F63</f>
        <v>15175</v>
      </c>
      <c r="G64" s="20">
        <f>G59+G60+G61+G62+G63</f>
        <v>16304</v>
      </c>
      <c r="H64" s="2">
        <f t="shared" si="5"/>
        <v>1129</v>
      </c>
      <c r="I64" s="16">
        <f t="shared" si="6"/>
        <v>107</v>
      </c>
    </row>
    <row r="65" spans="1:9" ht="14.25" customHeight="1" x14ac:dyDescent="0.25">
      <c r="A65" s="209" t="s">
        <v>52</v>
      </c>
      <c r="B65" s="210"/>
      <c r="C65" s="210"/>
      <c r="D65" s="210"/>
      <c r="E65" s="210"/>
      <c r="F65" s="210"/>
      <c r="G65" s="210"/>
      <c r="H65" s="210"/>
      <c r="I65" s="211"/>
    </row>
    <row r="66" spans="1:9" ht="28.2" customHeight="1" x14ac:dyDescent="0.25">
      <c r="A66" s="176" t="s">
        <v>76</v>
      </c>
      <c r="B66" s="139"/>
      <c r="C66" s="25">
        <v>300</v>
      </c>
      <c r="D66" s="5">
        <f>D67+D68+D71+D72</f>
        <v>767</v>
      </c>
      <c r="E66" s="5">
        <f t="shared" ref="E66:G66" si="7">E67+E68+E71+E72</f>
        <v>524</v>
      </c>
      <c r="F66" s="5">
        <f t="shared" si="7"/>
        <v>2427</v>
      </c>
      <c r="G66" s="5">
        <f t="shared" si="7"/>
        <v>524</v>
      </c>
      <c r="H66" s="5">
        <f>G66-F66</f>
        <v>-1903</v>
      </c>
      <c r="I66" s="48">
        <f t="shared" ref="I66:I67" si="8">G66/F66*100</f>
        <v>21.590440873506385</v>
      </c>
    </row>
    <row r="67" spans="1:9" ht="14.25" customHeight="1" x14ac:dyDescent="0.25">
      <c r="A67" s="140" t="s">
        <v>53</v>
      </c>
      <c r="B67" s="141"/>
      <c r="C67" s="24">
        <v>301</v>
      </c>
      <c r="D67" s="2"/>
      <c r="E67" s="1"/>
      <c r="F67" s="1">
        <v>12</v>
      </c>
      <c r="G67" s="1"/>
      <c r="H67" s="5">
        <f t="shared" ref="H67:H72" si="9">G67-F67</f>
        <v>-12</v>
      </c>
      <c r="I67" s="48">
        <f t="shared" si="8"/>
        <v>0</v>
      </c>
    </row>
    <row r="68" spans="1:9" ht="28.5" customHeight="1" x14ac:dyDescent="0.25">
      <c r="A68" s="204" t="s">
        <v>54</v>
      </c>
      <c r="B68" s="139"/>
      <c r="C68" s="24">
        <v>302</v>
      </c>
      <c r="D68" s="5">
        <v>767</v>
      </c>
      <c r="E68" s="4">
        <v>260</v>
      </c>
      <c r="F68" s="4">
        <v>2400</v>
      </c>
      <c r="G68" s="4">
        <v>260</v>
      </c>
      <c r="H68" s="5">
        <f t="shared" si="9"/>
        <v>-2140</v>
      </c>
      <c r="I68" s="48">
        <f>G68/F68*100</f>
        <v>10.833333333333334</v>
      </c>
    </row>
    <row r="69" spans="1:9" ht="28.5" customHeight="1" x14ac:dyDescent="0.25">
      <c r="A69" s="204" t="s">
        <v>55</v>
      </c>
      <c r="B69" s="139"/>
      <c r="C69" s="24">
        <v>303</v>
      </c>
      <c r="D69" s="5"/>
      <c r="E69" s="4"/>
      <c r="F69" s="4"/>
      <c r="G69" s="4"/>
      <c r="H69" s="5"/>
      <c r="I69" s="48"/>
    </row>
    <row r="70" spans="1:9" x14ac:dyDescent="0.25">
      <c r="A70" s="138" t="s">
        <v>89</v>
      </c>
      <c r="B70" s="139"/>
      <c r="C70" s="24">
        <v>304</v>
      </c>
      <c r="D70" s="5">
        <f>D71+D72</f>
        <v>0</v>
      </c>
      <c r="E70" s="5">
        <f t="shared" ref="E70:G70" si="10">E71+E72</f>
        <v>264</v>
      </c>
      <c r="F70" s="5">
        <f>F71</f>
        <v>15</v>
      </c>
      <c r="G70" s="5">
        <f t="shared" si="10"/>
        <v>264</v>
      </c>
      <c r="H70" s="5">
        <f t="shared" si="9"/>
        <v>249</v>
      </c>
      <c r="I70" s="48">
        <f t="shared" ref="I70:I82" si="11">G70/F70*100</f>
        <v>1760.0000000000002</v>
      </c>
    </row>
    <row r="71" spans="1:9" ht="29.4" customHeight="1" x14ac:dyDescent="0.25">
      <c r="A71" s="140" t="s">
        <v>56</v>
      </c>
      <c r="B71" s="141"/>
      <c r="C71" s="3" t="s">
        <v>57</v>
      </c>
      <c r="D71" s="5"/>
      <c r="E71" s="4">
        <v>0</v>
      </c>
      <c r="F71" s="4">
        <v>15</v>
      </c>
      <c r="G71" s="4"/>
      <c r="H71" s="5">
        <f t="shared" si="9"/>
        <v>-15</v>
      </c>
      <c r="I71" s="48">
        <f t="shared" si="11"/>
        <v>0</v>
      </c>
    </row>
    <row r="72" spans="1:9" ht="14.25" customHeight="1" x14ac:dyDescent="0.25">
      <c r="A72" s="138" t="s">
        <v>107</v>
      </c>
      <c r="B72" s="141"/>
      <c r="C72" s="3" t="s">
        <v>58</v>
      </c>
      <c r="D72" s="2"/>
      <c r="E72" s="1">
        <v>264</v>
      </c>
      <c r="F72" s="1"/>
      <c r="G72" s="1">
        <v>264</v>
      </c>
      <c r="H72" s="5">
        <f t="shared" si="9"/>
        <v>264</v>
      </c>
      <c r="I72" s="48" t="e">
        <f t="shared" si="11"/>
        <v>#DIV/0!</v>
      </c>
    </row>
    <row r="73" spans="1:9" ht="28.2" customHeight="1" x14ac:dyDescent="0.25">
      <c r="A73" s="156" t="s">
        <v>59</v>
      </c>
      <c r="B73" s="157"/>
      <c r="C73" s="25">
        <v>310</v>
      </c>
      <c r="D73" s="5"/>
      <c r="E73" s="4"/>
      <c r="F73" s="4"/>
      <c r="G73" s="4"/>
      <c r="H73" s="5"/>
      <c r="I73" s="48" t="e">
        <f t="shared" si="11"/>
        <v>#DIV/0!</v>
      </c>
    </row>
    <row r="74" spans="1:9" ht="27.6" customHeight="1" x14ac:dyDescent="0.25">
      <c r="A74" s="138" t="s">
        <v>90</v>
      </c>
      <c r="B74" s="139"/>
      <c r="C74" s="24">
        <v>311</v>
      </c>
      <c r="D74" s="5"/>
      <c r="E74" s="4"/>
      <c r="F74" s="4"/>
      <c r="G74" s="4"/>
      <c r="H74" s="5"/>
      <c r="I74" s="48" t="e">
        <f t="shared" si="11"/>
        <v>#DIV/0!</v>
      </c>
    </row>
    <row r="75" spans="1:9" ht="14.25" customHeight="1" x14ac:dyDescent="0.25">
      <c r="A75" s="140" t="s">
        <v>60</v>
      </c>
      <c r="B75" s="141"/>
      <c r="C75" s="24">
        <v>312</v>
      </c>
      <c r="D75" s="2"/>
      <c r="E75" s="1"/>
      <c r="F75" s="1"/>
      <c r="G75" s="1"/>
      <c r="H75" s="2"/>
      <c r="I75" s="48" t="e">
        <f t="shared" si="11"/>
        <v>#DIV/0!</v>
      </c>
    </row>
    <row r="76" spans="1:9" ht="14.25" customHeight="1" x14ac:dyDescent="0.25">
      <c r="A76" s="140" t="s">
        <v>61</v>
      </c>
      <c r="B76" s="141"/>
      <c r="C76" s="24">
        <v>313</v>
      </c>
      <c r="D76" s="2"/>
      <c r="E76" s="1"/>
      <c r="F76" s="1"/>
      <c r="G76" s="1"/>
      <c r="H76" s="2"/>
      <c r="I76" s="48" t="e">
        <f t="shared" si="11"/>
        <v>#DIV/0!</v>
      </c>
    </row>
    <row r="77" spans="1:9" ht="29.4" customHeight="1" x14ac:dyDescent="0.25">
      <c r="A77" s="156" t="s">
        <v>62</v>
      </c>
      <c r="B77" s="157"/>
      <c r="C77" s="25">
        <v>320</v>
      </c>
      <c r="D77" s="51">
        <f>D78+D79</f>
        <v>2095</v>
      </c>
      <c r="E77" s="51">
        <f>E78+E79</f>
        <v>2173.9</v>
      </c>
      <c r="F77" s="51">
        <f>F78+F79</f>
        <v>2628</v>
      </c>
      <c r="G77" s="51">
        <f>G78+G79</f>
        <v>2173.9</v>
      </c>
      <c r="H77" s="51">
        <f>G77-F77</f>
        <v>-454.09999999999991</v>
      </c>
      <c r="I77" s="48">
        <f t="shared" si="11"/>
        <v>82.720700152207002</v>
      </c>
    </row>
    <row r="78" spans="1:9" ht="42" customHeight="1" x14ac:dyDescent="0.25">
      <c r="A78" s="138" t="s">
        <v>77</v>
      </c>
      <c r="B78" s="139"/>
      <c r="C78" s="24">
        <v>321</v>
      </c>
      <c r="D78" s="51">
        <v>1945</v>
      </c>
      <c r="E78" s="15">
        <v>2024.6</v>
      </c>
      <c r="F78" s="15">
        <v>2460</v>
      </c>
      <c r="G78" s="15">
        <v>2024.6</v>
      </c>
      <c r="H78" s="51">
        <f t="shared" ref="H78:H82" si="12">G78-F78</f>
        <v>-435.40000000000009</v>
      </c>
      <c r="I78" s="48">
        <f t="shared" si="11"/>
        <v>82.300813008130078</v>
      </c>
    </row>
    <row r="79" spans="1:9" ht="14.25" customHeight="1" x14ac:dyDescent="0.25">
      <c r="A79" s="138" t="s">
        <v>97</v>
      </c>
      <c r="B79" s="141"/>
      <c r="C79" s="24">
        <v>322</v>
      </c>
      <c r="D79" s="54">
        <v>150</v>
      </c>
      <c r="E79" s="57">
        <v>149.30000000000001</v>
      </c>
      <c r="F79" s="57">
        <v>168</v>
      </c>
      <c r="G79" s="57">
        <v>149.30000000000001</v>
      </c>
      <c r="H79" s="51">
        <f t="shared" si="12"/>
        <v>-18.699999999999989</v>
      </c>
      <c r="I79" s="48">
        <f t="shared" si="11"/>
        <v>88.86904761904762</v>
      </c>
    </row>
    <row r="80" spans="1:9" ht="14.25" customHeight="1" x14ac:dyDescent="0.25">
      <c r="A80" s="140" t="s">
        <v>63</v>
      </c>
      <c r="B80" s="141"/>
      <c r="C80" s="24">
        <v>330</v>
      </c>
      <c r="D80" s="51">
        <v>1852</v>
      </c>
      <c r="E80" s="51">
        <f>E81+E82</f>
        <v>1915.3</v>
      </c>
      <c r="F80" s="51">
        <f>F81+F82</f>
        <v>2295</v>
      </c>
      <c r="G80" s="51">
        <f>G81+G82</f>
        <v>1915.3</v>
      </c>
      <c r="H80" s="51">
        <f t="shared" si="12"/>
        <v>-379.70000000000005</v>
      </c>
      <c r="I80" s="48">
        <f t="shared" si="11"/>
        <v>83.455337690631808</v>
      </c>
    </row>
    <row r="81" spans="1:9" ht="14.25" customHeight="1" x14ac:dyDescent="0.25">
      <c r="A81" s="138" t="s">
        <v>95</v>
      </c>
      <c r="B81" s="141"/>
      <c r="C81" s="24">
        <v>331</v>
      </c>
      <c r="D81" s="51">
        <v>1731</v>
      </c>
      <c r="E81" s="15">
        <v>1780.1</v>
      </c>
      <c r="F81" s="59">
        <v>2016</v>
      </c>
      <c r="G81" s="15">
        <v>1780.1</v>
      </c>
      <c r="H81" s="51">
        <f t="shared" si="12"/>
        <v>-235.90000000000009</v>
      </c>
      <c r="I81" s="48">
        <f t="shared" si="11"/>
        <v>88.2986111111111</v>
      </c>
    </row>
    <row r="82" spans="1:9" ht="42.75" customHeight="1" thickBot="1" x14ac:dyDescent="0.3">
      <c r="A82" s="169" t="s">
        <v>110</v>
      </c>
      <c r="B82" s="159"/>
      <c r="C82" s="26">
        <v>332</v>
      </c>
      <c r="D82" s="52">
        <v>121</v>
      </c>
      <c r="E82" s="52">
        <v>135.19999999999999</v>
      </c>
      <c r="F82" s="60">
        <v>279</v>
      </c>
      <c r="G82" s="58">
        <v>135.19999999999999</v>
      </c>
      <c r="H82" s="51">
        <f t="shared" si="12"/>
        <v>-143.80000000000001</v>
      </c>
      <c r="I82" s="48">
        <f t="shared" si="11"/>
        <v>48.458781362007166</v>
      </c>
    </row>
    <row r="83" spans="1:9" ht="14.25" customHeight="1" x14ac:dyDescent="0.25">
      <c r="A83" s="205" t="s">
        <v>105</v>
      </c>
      <c r="B83" s="206"/>
      <c r="C83" s="206"/>
      <c r="D83" s="206"/>
      <c r="E83" s="206"/>
      <c r="F83" s="207"/>
      <c r="G83" s="206"/>
      <c r="H83" s="206"/>
      <c r="I83" s="208"/>
    </row>
    <row r="84" spans="1:9" ht="14.25" customHeight="1" x14ac:dyDescent="0.25">
      <c r="A84" s="140" t="s">
        <v>64</v>
      </c>
      <c r="B84" s="141"/>
      <c r="C84" s="24">
        <v>340</v>
      </c>
      <c r="D84" s="2">
        <v>0</v>
      </c>
      <c r="E84" s="1"/>
      <c r="F84" s="1">
        <v>0</v>
      </c>
      <c r="G84" s="1">
        <v>0</v>
      </c>
      <c r="H84" s="2"/>
      <c r="I84" s="16"/>
    </row>
    <row r="85" spans="1:9" ht="14.25" customHeight="1" x14ac:dyDescent="0.25">
      <c r="A85" s="140" t="s">
        <v>65</v>
      </c>
      <c r="B85" s="141"/>
      <c r="C85" s="24">
        <v>341</v>
      </c>
      <c r="D85" s="2"/>
      <c r="E85" s="1"/>
      <c r="F85" s="1"/>
      <c r="G85" s="1"/>
      <c r="H85" s="2"/>
      <c r="I85" s="16"/>
    </row>
    <row r="86" spans="1:9" ht="28.95" customHeight="1" x14ac:dyDescent="0.25">
      <c r="A86" s="138" t="s">
        <v>78</v>
      </c>
      <c r="B86" s="139"/>
      <c r="C86" s="24">
        <v>350</v>
      </c>
      <c r="D86" s="5">
        <f>D87</f>
        <v>0</v>
      </c>
      <c r="E86" s="4">
        <f>E87</f>
        <v>210</v>
      </c>
      <c r="F86" s="4">
        <f>F87</f>
        <v>1790</v>
      </c>
      <c r="G86" s="4">
        <f>G87</f>
        <v>210</v>
      </c>
      <c r="H86" s="5">
        <f>G86-F86</f>
        <v>-1580</v>
      </c>
      <c r="I86" s="17"/>
    </row>
    <row r="87" spans="1:9" ht="14.25" customHeight="1" x14ac:dyDescent="0.25">
      <c r="A87" s="140" t="s">
        <v>65</v>
      </c>
      <c r="B87" s="141"/>
      <c r="C87" s="24">
        <v>351</v>
      </c>
      <c r="D87" s="2"/>
      <c r="E87" s="1">
        <v>210</v>
      </c>
      <c r="F87" s="1">
        <v>1790</v>
      </c>
      <c r="G87" s="1">
        <v>210</v>
      </c>
      <c r="H87" s="2">
        <f>G87-F87</f>
        <v>-1580</v>
      </c>
      <c r="I87" s="16"/>
    </row>
    <row r="88" spans="1:9" x14ac:dyDescent="0.25">
      <c r="A88" s="138" t="s">
        <v>79</v>
      </c>
      <c r="B88" s="139"/>
      <c r="C88" s="24">
        <v>360</v>
      </c>
      <c r="D88" s="5">
        <v>0</v>
      </c>
      <c r="E88" s="4"/>
      <c r="F88" s="4">
        <v>0</v>
      </c>
      <c r="G88" s="4">
        <f>G89</f>
        <v>0</v>
      </c>
      <c r="H88" s="5">
        <f>G88-F88</f>
        <v>0</v>
      </c>
      <c r="I88" s="17" t="e">
        <f>(G88/F88)*100</f>
        <v>#DIV/0!</v>
      </c>
    </row>
    <row r="89" spans="1:9" ht="14.25" customHeight="1" x14ac:dyDescent="0.25">
      <c r="A89" s="140" t="s">
        <v>65</v>
      </c>
      <c r="B89" s="141"/>
      <c r="C89" s="24">
        <v>361</v>
      </c>
      <c r="D89" s="2"/>
      <c r="E89" s="1"/>
      <c r="F89" s="1">
        <v>0</v>
      </c>
      <c r="G89" s="1"/>
      <c r="H89" s="5">
        <f>G89-F89</f>
        <v>0</v>
      </c>
      <c r="I89" s="17" t="e">
        <f>(G89/F89)*100</f>
        <v>#DIV/0!</v>
      </c>
    </row>
    <row r="90" spans="1:9" ht="28.5" customHeight="1" x14ac:dyDescent="0.25">
      <c r="A90" s="204" t="s">
        <v>66</v>
      </c>
      <c r="B90" s="139"/>
      <c r="C90" s="24">
        <v>370</v>
      </c>
      <c r="D90" s="5">
        <v>0</v>
      </c>
      <c r="E90" s="4"/>
      <c r="F90" s="4">
        <v>0</v>
      </c>
      <c r="G90" s="4">
        <v>0</v>
      </c>
      <c r="H90" s="5"/>
      <c r="I90" s="17"/>
    </row>
    <row r="91" spans="1:9" ht="14.25" customHeight="1" x14ac:dyDescent="0.25">
      <c r="A91" s="140" t="s">
        <v>65</v>
      </c>
      <c r="B91" s="141"/>
      <c r="C91" s="24">
        <v>371</v>
      </c>
      <c r="D91" s="2"/>
      <c r="E91" s="1"/>
      <c r="F91" s="1"/>
      <c r="G91" s="1"/>
      <c r="H91" s="2"/>
      <c r="I91" s="16"/>
    </row>
    <row r="92" spans="1:9" ht="40.950000000000003" customHeight="1" x14ac:dyDescent="0.25">
      <c r="A92" s="138" t="s">
        <v>80</v>
      </c>
      <c r="B92" s="139"/>
      <c r="C92" s="24">
        <v>380</v>
      </c>
      <c r="D92" s="5">
        <f>D93</f>
        <v>121</v>
      </c>
      <c r="E92" s="4"/>
      <c r="F92" s="4">
        <f>F93</f>
        <v>197</v>
      </c>
      <c r="G92" s="4"/>
      <c r="H92" s="5">
        <f>G92-F92</f>
        <v>-197</v>
      </c>
      <c r="I92" s="17"/>
    </row>
    <row r="93" spans="1:9" ht="14.25" customHeight="1" x14ac:dyDescent="0.25">
      <c r="A93" s="140" t="s">
        <v>65</v>
      </c>
      <c r="B93" s="141"/>
      <c r="C93" s="24">
        <v>381</v>
      </c>
      <c r="D93" s="2">
        <v>121</v>
      </c>
      <c r="E93" s="1">
        <f>E92</f>
        <v>0</v>
      </c>
      <c r="F93" s="1">
        <v>197</v>
      </c>
      <c r="G93" s="1">
        <f>G92</f>
        <v>0</v>
      </c>
      <c r="H93" s="2">
        <f>G93-F93</f>
        <v>-197</v>
      </c>
      <c r="I93" s="16"/>
    </row>
    <row r="94" spans="1:9" x14ac:dyDescent="0.25">
      <c r="A94" s="138" t="s">
        <v>91</v>
      </c>
      <c r="B94" s="139"/>
      <c r="C94" s="24">
        <v>390</v>
      </c>
      <c r="D94" s="4">
        <f t="shared" ref="D94:G95" si="13">D84+D86+D88+D90+D92</f>
        <v>121</v>
      </c>
      <c r="E94" s="4">
        <f t="shared" si="13"/>
        <v>210</v>
      </c>
      <c r="F94" s="4">
        <f t="shared" si="13"/>
        <v>1987</v>
      </c>
      <c r="G94" s="4">
        <f t="shared" si="13"/>
        <v>210</v>
      </c>
      <c r="H94" s="5">
        <f>G94-F94</f>
        <v>-1777</v>
      </c>
      <c r="I94" s="55">
        <f>G94/F94*100</f>
        <v>10.568696527428283</v>
      </c>
    </row>
    <row r="95" spans="1:9" ht="28.5" customHeight="1" thickBot="1" x14ac:dyDescent="0.3">
      <c r="A95" s="199" t="s">
        <v>67</v>
      </c>
      <c r="B95" s="200"/>
      <c r="C95" s="30">
        <v>391</v>
      </c>
      <c r="D95" s="31">
        <f>D85+D87+D89+D91+D93</f>
        <v>121</v>
      </c>
      <c r="E95" s="32">
        <f t="shared" si="13"/>
        <v>210</v>
      </c>
      <c r="F95" s="32">
        <f t="shared" si="13"/>
        <v>1987</v>
      </c>
      <c r="G95" s="32">
        <f t="shared" si="13"/>
        <v>210</v>
      </c>
      <c r="H95" s="31">
        <f>G95-F95</f>
        <v>-1777</v>
      </c>
      <c r="I95" s="55">
        <f>G95/F95*100</f>
        <v>10.568696527428283</v>
      </c>
    </row>
    <row r="96" spans="1:9" ht="14.25" customHeight="1" x14ac:dyDescent="0.25">
      <c r="A96" s="201" t="s">
        <v>68</v>
      </c>
      <c r="B96" s="202"/>
      <c r="C96" s="202"/>
      <c r="D96" s="202"/>
      <c r="E96" s="202"/>
      <c r="F96" s="202"/>
      <c r="G96" s="202"/>
      <c r="H96" s="202"/>
      <c r="I96" s="203"/>
    </row>
    <row r="97" spans="1:11" ht="14.25" customHeight="1" x14ac:dyDescent="0.25">
      <c r="A97" s="180" t="s">
        <v>69</v>
      </c>
      <c r="B97" s="181"/>
      <c r="C97" s="33">
        <v>400</v>
      </c>
      <c r="D97" s="12">
        <v>97</v>
      </c>
      <c r="E97" s="12">
        <v>90</v>
      </c>
      <c r="F97" s="12">
        <v>106</v>
      </c>
      <c r="G97" s="12">
        <v>90</v>
      </c>
      <c r="H97" s="12">
        <f>G97-F97</f>
        <v>-16</v>
      </c>
      <c r="I97" s="49">
        <f>G97/F97*100</f>
        <v>84.905660377358487</v>
      </c>
      <c r="K97" s="50"/>
    </row>
    <row r="98" spans="1:11" ht="14.25" customHeight="1" x14ac:dyDescent="0.25">
      <c r="A98" s="180" t="s">
        <v>70</v>
      </c>
      <c r="B98" s="181"/>
      <c r="C98" s="33">
        <v>410</v>
      </c>
      <c r="D98" s="12">
        <v>62966</v>
      </c>
      <c r="E98" s="12">
        <v>38702</v>
      </c>
      <c r="F98" s="12">
        <v>62570</v>
      </c>
      <c r="G98" s="12">
        <v>38702</v>
      </c>
      <c r="H98" s="12">
        <f>G98-F98</f>
        <v>-23868</v>
      </c>
      <c r="I98" s="49">
        <f t="shared" ref="I98" si="14">G98/F98*100</f>
        <v>61.853923605561768</v>
      </c>
    </row>
    <row r="99" spans="1:11" ht="14.25" customHeight="1" x14ac:dyDescent="0.25">
      <c r="A99" s="180" t="s">
        <v>71</v>
      </c>
      <c r="B99" s="181"/>
      <c r="C99" s="33">
        <v>420</v>
      </c>
      <c r="D99" s="12"/>
      <c r="E99" s="12"/>
      <c r="F99" s="12"/>
      <c r="G99" s="12"/>
      <c r="H99" s="12"/>
      <c r="I99" s="49"/>
    </row>
    <row r="100" spans="1:11" ht="31.2" customHeight="1" thickBot="1" x14ac:dyDescent="0.3">
      <c r="A100" s="182" t="s">
        <v>92</v>
      </c>
      <c r="B100" s="183"/>
      <c r="C100" s="34">
        <v>430</v>
      </c>
      <c r="D100" s="35"/>
      <c r="E100" s="35"/>
      <c r="F100" s="35"/>
      <c r="G100" s="35"/>
      <c r="H100" s="35"/>
      <c r="I100" s="49"/>
    </row>
    <row r="102" spans="1:11" s="28" customFormat="1" ht="17.399999999999999" x14ac:dyDescent="0.25">
      <c r="A102" s="184" t="s">
        <v>81</v>
      </c>
      <c r="B102" s="184"/>
      <c r="C102" s="29"/>
      <c r="D102" s="185"/>
      <c r="E102" s="185"/>
      <c r="G102" s="186" t="s">
        <v>101</v>
      </c>
      <c r="H102" s="187"/>
      <c r="I102" s="187"/>
    </row>
    <row r="103" spans="1:11" x14ac:dyDescent="0.25">
      <c r="D103" s="178" t="s">
        <v>82</v>
      </c>
      <c r="E103" s="179"/>
      <c r="H103" s="27" t="s">
        <v>100</v>
      </c>
    </row>
  </sheetData>
  <mergeCells count="109"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  <mergeCell ref="A14:B14"/>
    <mergeCell ref="A15:I15"/>
    <mergeCell ref="A16:B16"/>
    <mergeCell ref="A17:B17"/>
    <mergeCell ref="A18:B18"/>
    <mergeCell ref="A19:B19"/>
    <mergeCell ref="A10:I10"/>
    <mergeCell ref="A11:J11"/>
    <mergeCell ref="A12:B13"/>
    <mergeCell ref="C12:C13"/>
    <mergeCell ref="D12:E12"/>
    <mergeCell ref="F12:I1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I83"/>
    <mergeCell ref="A84:B84"/>
    <mergeCell ref="A85:B85"/>
    <mergeCell ref="D103:E103"/>
    <mergeCell ref="A98:B98"/>
    <mergeCell ref="A99:B99"/>
    <mergeCell ref="A100:B100"/>
    <mergeCell ref="A102:B102"/>
    <mergeCell ref="D102:E102"/>
    <mergeCell ref="G102:I102"/>
    <mergeCell ref="A92:B92"/>
    <mergeCell ref="A93:B93"/>
    <mergeCell ref="A94:B94"/>
    <mergeCell ref="A95:B95"/>
    <mergeCell ref="A96:I96"/>
    <mergeCell ref="A97:B97"/>
  </mergeCells>
  <pageMargins left="0.70866141732283472" right="0.31496062992125984" top="0.31496062992125984" bottom="0.31496062992125984" header="0.31496062992125984" footer="0.31496062992125984"/>
  <pageSetup paperSize="9" scale="86" fitToHeight="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3"/>
  <sheetViews>
    <sheetView topLeftCell="A60" zoomScaleNormal="100" workbookViewId="0">
      <selection activeCell="P50" sqref="P50"/>
    </sheetView>
  </sheetViews>
  <sheetFormatPr defaultColWidth="9.33203125" defaultRowHeight="13.2" x14ac:dyDescent="0.25"/>
  <cols>
    <col min="1" max="1" width="25.44140625" customWidth="1"/>
    <col min="2" max="2" width="18.109375" customWidth="1"/>
    <col min="3" max="3" width="8.109375" style="13" customWidth="1"/>
    <col min="4" max="5" width="10.44140625" customWidth="1"/>
    <col min="6" max="6" width="11.77734375" customWidth="1"/>
    <col min="7" max="7" width="12.77734375" customWidth="1"/>
    <col min="8" max="8" width="10.77734375" customWidth="1"/>
    <col min="9" max="9" width="11" customWidth="1"/>
    <col min="10" max="10" width="3.109375" customWidth="1"/>
  </cols>
  <sheetData>
    <row r="1" spans="1:15" ht="14.25" customHeight="1" x14ac:dyDescent="0.25">
      <c r="A1" s="130"/>
      <c r="B1" s="130"/>
      <c r="C1" s="130"/>
      <c r="D1" s="130"/>
      <c r="E1" s="130"/>
      <c r="F1" s="130"/>
      <c r="G1" s="130"/>
      <c r="H1" s="130"/>
      <c r="I1" s="40" t="s">
        <v>72</v>
      </c>
    </row>
    <row r="2" spans="1:15" ht="14.25" customHeight="1" x14ac:dyDescent="0.25">
      <c r="A2" s="130"/>
      <c r="B2" s="130"/>
      <c r="C2" s="130"/>
      <c r="D2" s="130"/>
      <c r="E2" s="6"/>
      <c r="F2" s="6"/>
      <c r="G2" s="6"/>
      <c r="H2" s="9" t="s">
        <v>0</v>
      </c>
      <c r="I2" s="56">
        <v>2020</v>
      </c>
    </row>
    <row r="3" spans="1:15" ht="14.25" customHeight="1" x14ac:dyDescent="0.25">
      <c r="A3" s="177" t="s">
        <v>98</v>
      </c>
      <c r="B3" s="216"/>
      <c r="C3" s="216"/>
      <c r="D3" s="216"/>
      <c r="E3" s="7"/>
      <c r="F3" s="7"/>
      <c r="G3" s="7"/>
      <c r="H3" s="10" t="s">
        <v>1</v>
      </c>
      <c r="I3" s="56"/>
    </row>
    <row r="4" spans="1:15" ht="14.25" customHeight="1" x14ac:dyDescent="0.25">
      <c r="A4" s="123" t="s">
        <v>2</v>
      </c>
      <c r="B4" s="123"/>
      <c r="C4" s="123"/>
      <c r="D4" s="123"/>
      <c r="E4" s="8"/>
      <c r="F4" s="8"/>
      <c r="G4" s="8"/>
      <c r="H4" s="11" t="s">
        <v>3</v>
      </c>
      <c r="I4" s="56">
        <v>150</v>
      </c>
    </row>
    <row r="5" spans="1:15" ht="14.25" customHeight="1" x14ac:dyDescent="0.25">
      <c r="A5" s="123" t="s">
        <v>4</v>
      </c>
      <c r="B5" s="123"/>
      <c r="C5" s="123"/>
      <c r="D5" s="123"/>
      <c r="E5" s="8"/>
      <c r="F5" s="8"/>
      <c r="G5" s="8"/>
      <c r="H5" s="11" t="s">
        <v>5</v>
      </c>
      <c r="I5" s="56"/>
    </row>
    <row r="6" spans="1:15" ht="14.25" customHeight="1" x14ac:dyDescent="0.25">
      <c r="A6" s="123" t="s">
        <v>6</v>
      </c>
      <c r="B6" s="123"/>
      <c r="C6" s="123"/>
      <c r="D6" s="123"/>
      <c r="E6" s="8"/>
      <c r="F6" s="8"/>
      <c r="G6" s="8"/>
      <c r="H6" s="11" t="s">
        <v>7</v>
      </c>
      <c r="I6" s="56" t="s">
        <v>96</v>
      </c>
    </row>
    <row r="7" spans="1:15" ht="14.25" customHeight="1" x14ac:dyDescent="0.25">
      <c r="A7" s="124" t="s">
        <v>93</v>
      </c>
      <c r="B7" s="123"/>
      <c r="C7" s="123"/>
      <c r="D7" s="123"/>
      <c r="E7" s="125"/>
      <c r="F7" s="125"/>
      <c r="G7" s="125"/>
      <c r="H7" s="125"/>
      <c r="I7" s="41"/>
    </row>
    <row r="8" spans="1:15" ht="14.25" customHeight="1" x14ac:dyDescent="0.25">
      <c r="A8" s="124" t="s">
        <v>94</v>
      </c>
      <c r="B8" s="123"/>
      <c r="C8" s="123"/>
      <c r="D8" s="123"/>
      <c r="E8" s="125">
        <v>96196</v>
      </c>
      <c r="F8" s="125"/>
      <c r="G8" s="125"/>
      <c r="H8" s="125"/>
      <c r="I8" s="42"/>
    </row>
    <row r="9" spans="1:15" ht="14.25" customHeight="1" x14ac:dyDescent="0.25">
      <c r="A9" s="127" t="s">
        <v>104</v>
      </c>
      <c r="B9" s="128"/>
      <c r="C9" s="128"/>
      <c r="D9" s="128"/>
      <c r="E9" s="128"/>
      <c r="F9" s="128"/>
      <c r="G9" s="128"/>
      <c r="H9" s="128"/>
      <c r="I9" s="129"/>
    </row>
    <row r="10" spans="1:15" ht="57" customHeight="1" x14ac:dyDescent="0.25">
      <c r="A10" s="142" t="s">
        <v>109</v>
      </c>
      <c r="B10" s="143"/>
      <c r="C10" s="143"/>
      <c r="D10" s="143"/>
      <c r="E10" s="143"/>
      <c r="F10" s="143"/>
      <c r="G10" s="143"/>
      <c r="H10" s="143"/>
      <c r="I10" s="143"/>
      <c r="J10" s="39"/>
    </row>
    <row r="11" spans="1:15" ht="14.25" customHeight="1" thickBot="1" x14ac:dyDescent="0.3">
      <c r="A11" s="144" t="s">
        <v>8</v>
      </c>
      <c r="B11" s="144"/>
      <c r="C11" s="144"/>
      <c r="D11" s="144"/>
      <c r="E11" s="144"/>
      <c r="F11" s="144"/>
      <c r="G11" s="144"/>
      <c r="H11" s="144"/>
      <c r="I11" s="144"/>
      <c r="J11" s="144"/>
    </row>
    <row r="12" spans="1:15" s="14" customFormat="1" ht="40.200000000000003" customHeight="1" x14ac:dyDescent="0.25">
      <c r="A12" s="145" t="s">
        <v>9</v>
      </c>
      <c r="B12" s="146"/>
      <c r="C12" s="149" t="s">
        <v>10</v>
      </c>
      <c r="D12" s="151" t="s">
        <v>73</v>
      </c>
      <c r="E12" s="152"/>
      <c r="F12" s="153" t="s">
        <v>11</v>
      </c>
      <c r="G12" s="154"/>
      <c r="H12" s="154"/>
      <c r="I12" s="155"/>
    </row>
    <row r="13" spans="1:15" s="14" customFormat="1" ht="30.6" customHeight="1" thickBot="1" x14ac:dyDescent="0.3">
      <c r="A13" s="147"/>
      <c r="B13" s="148"/>
      <c r="C13" s="150"/>
      <c r="D13" s="21" t="s">
        <v>74</v>
      </c>
      <c r="E13" s="22" t="s">
        <v>75</v>
      </c>
      <c r="F13" s="23" t="s">
        <v>12</v>
      </c>
      <c r="G13" s="23" t="s">
        <v>13</v>
      </c>
      <c r="H13" s="21" t="s">
        <v>83</v>
      </c>
      <c r="I13" s="38" t="s">
        <v>84</v>
      </c>
    </row>
    <row r="14" spans="1:15" s="47" customFormat="1" ht="12.6" thickBot="1" x14ac:dyDescent="0.3">
      <c r="A14" s="131">
        <v>1</v>
      </c>
      <c r="B14" s="132"/>
      <c r="C14" s="43">
        <v>2</v>
      </c>
      <c r="D14" s="44">
        <v>3</v>
      </c>
      <c r="E14" s="45">
        <v>4</v>
      </c>
      <c r="F14" s="45">
        <v>5</v>
      </c>
      <c r="G14" s="45">
        <v>6</v>
      </c>
      <c r="H14" s="44">
        <v>7</v>
      </c>
      <c r="I14" s="46">
        <v>8</v>
      </c>
    </row>
    <row r="15" spans="1:15" ht="14.25" customHeight="1" x14ac:dyDescent="0.25">
      <c r="A15" s="213" t="s">
        <v>14</v>
      </c>
      <c r="B15" s="214"/>
      <c r="C15" s="214"/>
      <c r="D15" s="214"/>
      <c r="E15" s="214"/>
      <c r="F15" s="214"/>
      <c r="G15" s="214"/>
      <c r="H15" s="214"/>
      <c r="I15" s="215"/>
    </row>
    <row r="16" spans="1:15" ht="14.25" customHeight="1" x14ac:dyDescent="0.25">
      <c r="A16" s="156" t="s">
        <v>15</v>
      </c>
      <c r="B16" s="157"/>
      <c r="C16" s="4"/>
      <c r="D16" s="2"/>
      <c r="E16" s="1"/>
      <c r="F16" s="1"/>
      <c r="G16" s="1"/>
      <c r="H16" s="2"/>
      <c r="I16" s="16"/>
      <c r="O16" t="s">
        <v>99</v>
      </c>
    </row>
    <row r="17" spans="1:15" ht="28.5" customHeight="1" x14ac:dyDescent="0.25">
      <c r="A17" s="204" t="s">
        <v>16</v>
      </c>
      <c r="B17" s="139"/>
      <c r="C17" s="36">
        <v>10</v>
      </c>
      <c r="D17" s="5">
        <v>12405</v>
      </c>
      <c r="E17" s="4">
        <f>E33+E19</f>
        <v>12333</v>
      </c>
      <c r="F17" s="4">
        <v>11576</v>
      </c>
      <c r="G17" s="4">
        <f>G33+G19</f>
        <v>12333</v>
      </c>
      <c r="H17" s="5">
        <f>G17-F17</f>
        <v>757</v>
      </c>
      <c r="I17" s="17">
        <f>ROUND((G17/F17*100),0)</f>
        <v>107</v>
      </c>
    </row>
    <row r="18" spans="1:15" ht="14.25" customHeight="1" x14ac:dyDescent="0.25">
      <c r="A18" s="140" t="s">
        <v>17</v>
      </c>
      <c r="B18" s="141"/>
      <c r="C18" s="36">
        <v>11</v>
      </c>
      <c r="D18" s="2"/>
      <c r="E18" s="1"/>
      <c r="F18" s="1"/>
      <c r="G18" s="1"/>
      <c r="H18" s="5"/>
      <c r="I18" s="17"/>
    </row>
    <row r="19" spans="1:15" ht="14.25" customHeight="1" x14ac:dyDescent="0.25">
      <c r="A19" s="140" t="s">
        <v>18</v>
      </c>
      <c r="B19" s="141"/>
      <c r="C19" s="36">
        <v>20</v>
      </c>
      <c r="D19" s="2">
        <v>1011</v>
      </c>
      <c r="E19" s="1"/>
      <c r="F19" s="1">
        <v>2016</v>
      </c>
      <c r="G19" s="1"/>
      <c r="H19" s="5">
        <f t="shared" ref="H19:H21" si="0">G19-F19</f>
        <v>-2016</v>
      </c>
      <c r="I19" s="17">
        <f t="shared" ref="I19:I57" si="1">ROUND((G19/F19*100),0)</f>
        <v>0</v>
      </c>
    </row>
    <row r="20" spans="1:15" ht="14.25" customHeight="1" x14ac:dyDescent="0.25">
      <c r="A20" s="140" t="s">
        <v>19</v>
      </c>
      <c r="B20" s="141"/>
      <c r="C20" s="36">
        <v>30</v>
      </c>
      <c r="D20" s="2"/>
      <c r="E20" s="1"/>
      <c r="F20" s="1"/>
      <c r="G20" s="1"/>
      <c r="H20" s="5"/>
      <c r="I20" s="17"/>
    </row>
    <row r="21" spans="1:15" ht="27" customHeight="1" x14ac:dyDescent="0.25">
      <c r="A21" s="156" t="s">
        <v>20</v>
      </c>
      <c r="B21" s="157"/>
      <c r="C21" s="37">
        <v>40</v>
      </c>
      <c r="D21" s="5">
        <v>10935</v>
      </c>
      <c r="E21" s="4">
        <v>11613</v>
      </c>
      <c r="F21" s="4">
        <v>9560</v>
      </c>
      <c r="G21" s="4">
        <v>11613</v>
      </c>
      <c r="H21" s="5">
        <f t="shared" si="0"/>
        <v>2053</v>
      </c>
      <c r="I21" s="17">
        <f t="shared" si="1"/>
        <v>121</v>
      </c>
    </row>
    <row r="22" spans="1:15" ht="14.25" customHeight="1" x14ac:dyDescent="0.25">
      <c r="A22" s="140" t="s">
        <v>21</v>
      </c>
      <c r="B22" s="141"/>
      <c r="C22" s="36">
        <v>50</v>
      </c>
      <c r="D22" s="2">
        <v>55</v>
      </c>
      <c r="E22" s="1">
        <v>55</v>
      </c>
      <c r="F22" s="1">
        <v>48</v>
      </c>
      <c r="G22" s="1">
        <v>55</v>
      </c>
      <c r="H22" s="2">
        <f>G22-F22</f>
        <v>7</v>
      </c>
      <c r="I22" s="17">
        <f t="shared" si="1"/>
        <v>115</v>
      </c>
    </row>
    <row r="23" spans="1:15" ht="14.25" customHeight="1" x14ac:dyDescent="0.25">
      <c r="A23" s="140" t="s">
        <v>22</v>
      </c>
      <c r="B23" s="141"/>
      <c r="C23" s="15"/>
      <c r="D23" s="2"/>
      <c r="E23" s="1"/>
      <c r="F23" s="1"/>
      <c r="G23" s="1"/>
      <c r="H23" s="2"/>
      <c r="I23" s="17"/>
      <c r="O23" t="s">
        <v>102</v>
      </c>
    </row>
    <row r="24" spans="1:15" ht="14.25" customHeight="1" x14ac:dyDescent="0.25">
      <c r="A24" s="140" t="s">
        <v>23</v>
      </c>
      <c r="B24" s="141"/>
      <c r="C24" s="36">
        <v>51</v>
      </c>
      <c r="D24" s="2"/>
      <c r="E24" s="1"/>
      <c r="F24" s="1"/>
      <c r="G24" s="1"/>
      <c r="H24" s="2"/>
      <c r="I24" s="17" t="e">
        <f t="shared" si="1"/>
        <v>#DIV/0!</v>
      </c>
    </row>
    <row r="25" spans="1:15" ht="14.25" customHeight="1" x14ac:dyDescent="0.25">
      <c r="A25" s="140" t="s">
        <v>24</v>
      </c>
      <c r="B25" s="141"/>
      <c r="C25" s="36">
        <v>52</v>
      </c>
      <c r="D25" s="2"/>
      <c r="E25" s="1"/>
      <c r="F25" s="1"/>
      <c r="G25" s="1"/>
      <c r="H25" s="2"/>
      <c r="I25" s="17" t="e">
        <f t="shared" si="1"/>
        <v>#DIV/0!</v>
      </c>
    </row>
    <row r="26" spans="1:15" ht="28.5" customHeight="1" x14ac:dyDescent="0.25">
      <c r="A26" s="204" t="s">
        <v>25</v>
      </c>
      <c r="B26" s="139"/>
      <c r="C26" s="36">
        <v>53</v>
      </c>
      <c r="D26" s="5"/>
      <c r="E26" s="4"/>
      <c r="F26" s="4"/>
      <c r="G26" s="4"/>
      <c r="H26" s="5"/>
      <c r="I26" s="17" t="e">
        <f t="shared" si="1"/>
        <v>#DIV/0!</v>
      </c>
    </row>
    <row r="27" spans="1:15" ht="14.25" customHeight="1" x14ac:dyDescent="0.25">
      <c r="A27" s="140" t="s">
        <v>26</v>
      </c>
      <c r="B27" s="141"/>
      <c r="C27" s="36">
        <v>60</v>
      </c>
      <c r="D27" s="2"/>
      <c r="E27" s="1"/>
      <c r="F27" s="1"/>
      <c r="G27" s="1"/>
      <c r="H27" s="2">
        <f>G27-F27</f>
        <v>0</v>
      </c>
      <c r="I27" s="17" t="e">
        <f t="shared" si="1"/>
        <v>#DIV/0!</v>
      </c>
    </row>
    <row r="28" spans="1:15" ht="14.25" customHeight="1" x14ac:dyDescent="0.25">
      <c r="A28" s="140" t="s">
        <v>27</v>
      </c>
      <c r="B28" s="141"/>
      <c r="C28" s="36">
        <v>70</v>
      </c>
      <c r="D28" s="2"/>
      <c r="E28" s="1"/>
      <c r="F28" s="1"/>
      <c r="G28" s="1"/>
      <c r="H28" s="2">
        <f t="shared" ref="H28:H29" si="2">G28-F28</f>
        <v>0</v>
      </c>
      <c r="I28" s="17" t="e">
        <f t="shared" si="1"/>
        <v>#DIV/0!</v>
      </c>
    </row>
    <row r="29" spans="1:15" ht="14.25" customHeight="1" x14ac:dyDescent="0.25">
      <c r="A29" s="140" t="s">
        <v>28</v>
      </c>
      <c r="B29" s="141"/>
      <c r="C29" s="36">
        <v>80</v>
      </c>
      <c r="D29" s="2">
        <v>404</v>
      </c>
      <c r="E29" s="1">
        <v>665</v>
      </c>
      <c r="F29" s="1">
        <v>556</v>
      </c>
      <c r="G29" s="1">
        <v>665</v>
      </c>
      <c r="H29" s="2">
        <f t="shared" si="2"/>
        <v>109</v>
      </c>
      <c r="I29" s="17">
        <f t="shared" si="1"/>
        <v>120</v>
      </c>
    </row>
    <row r="30" spans="1:15" ht="14.25" customHeight="1" x14ac:dyDescent="0.25">
      <c r="A30" s="140" t="s">
        <v>22</v>
      </c>
      <c r="B30" s="141"/>
      <c r="C30" s="15"/>
      <c r="D30" s="2"/>
      <c r="E30" s="1" t="s">
        <v>103</v>
      </c>
      <c r="F30" s="1"/>
      <c r="G30" s="1"/>
      <c r="H30" s="2"/>
      <c r="I30" s="17" t="e">
        <f t="shared" si="1"/>
        <v>#DIV/0!</v>
      </c>
    </row>
    <row r="31" spans="1:15" x14ac:dyDescent="0.25">
      <c r="A31" s="138" t="s">
        <v>85</v>
      </c>
      <c r="B31" s="139"/>
      <c r="C31" s="36">
        <v>81</v>
      </c>
      <c r="D31" s="5"/>
      <c r="E31" s="4"/>
      <c r="F31" s="4"/>
      <c r="G31" s="4"/>
      <c r="H31" s="5"/>
      <c r="I31" s="17" t="e">
        <f t="shared" si="1"/>
        <v>#DIV/0!</v>
      </c>
    </row>
    <row r="32" spans="1:15" ht="14.25" customHeight="1" x14ac:dyDescent="0.25">
      <c r="A32" s="140" t="s">
        <v>29</v>
      </c>
      <c r="B32" s="141"/>
      <c r="C32" s="36">
        <v>82</v>
      </c>
      <c r="D32" s="2"/>
      <c r="E32" s="1"/>
      <c r="F32" s="1"/>
      <c r="G32" s="1"/>
      <c r="H32" s="2"/>
      <c r="I32" s="17" t="e">
        <f t="shared" si="1"/>
        <v>#DIV/0!</v>
      </c>
    </row>
    <row r="33" spans="1:9" ht="14.25" customHeight="1" x14ac:dyDescent="0.25">
      <c r="A33" s="156" t="s">
        <v>30</v>
      </c>
      <c r="B33" s="157"/>
      <c r="C33" s="37">
        <v>90</v>
      </c>
      <c r="D33" s="2">
        <f>D21+D22+D27+D28+D29</f>
        <v>11394</v>
      </c>
      <c r="E33" s="1">
        <f>E21+E22+E27+E28+E29</f>
        <v>12333</v>
      </c>
      <c r="F33" s="1">
        <f>F21+F22+F27+F28+F29</f>
        <v>10164</v>
      </c>
      <c r="G33" s="1">
        <f>G21+G22+G27+G28+G29</f>
        <v>12333</v>
      </c>
      <c r="H33" s="2">
        <f>G33-F33</f>
        <v>2169</v>
      </c>
      <c r="I33" s="17">
        <f t="shared" si="1"/>
        <v>121</v>
      </c>
    </row>
    <row r="34" spans="1:9" ht="14.25" customHeight="1" x14ac:dyDescent="0.25">
      <c r="A34" s="156" t="s">
        <v>31</v>
      </c>
      <c r="B34" s="157"/>
      <c r="C34" s="15"/>
      <c r="D34" s="1"/>
      <c r="E34" s="1"/>
      <c r="F34" s="1"/>
      <c r="G34" s="1"/>
      <c r="H34" s="2"/>
      <c r="I34" s="17"/>
    </row>
    <row r="35" spans="1:9" ht="28.5" customHeight="1" x14ac:dyDescent="0.25">
      <c r="A35" s="204" t="s">
        <v>32</v>
      </c>
      <c r="B35" s="139"/>
      <c r="C35" s="24">
        <v>100</v>
      </c>
      <c r="D35" s="5">
        <v>6091</v>
      </c>
      <c r="E35" s="4">
        <v>7449</v>
      </c>
      <c r="F35" s="4">
        <v>6478</v>
      </c>
      <c r="G35" s="4">
        <v>7449</v>
      </c>
      <c r="H35" s="5">
        <f>G35-F35</f>
        <v>971</v>
      </c>
      <c r="I35" s="17">
        <f t="shared" si="1"/>
        <v>115</v>
      </c>
    </row>
    <row r="36" spans="1:9" ht="14.25" customHeight="1" x14ac:dyDescent="0.25">
      <c r="A36" s="140" t="s">
        <v>33</v>
      </c>
      <c r="B36" s="141"/>
      <c r="C36" s="24">
        <v>110</v>
      </c>
      <c r="D36" s="2">
        <v>1653</v>
      </c>
      <c r="E36" s="1">
        <v>1660</v>
      </c>
      <c r="F36" s="1">
        <v>2356</v>
      </c>
      <c r="G36" s="1">
        <v>1660</v>
      </c>
      <c r="H36" s="5">
        <f t="shared" ref="H36:H42" si="3">G36-F36</f>
        <v>-696</v>
      </c>
      <c r="I36" s="17">
        <f t="shared" si="1"/>
        <v>70</v>
      </c>
    </row>
    <row r="37" spans="1:9" ht="14.25" customHeight="1" x14ac:dyDescent="0.25">
      <c r="A37" s="140" t="s">
        <v>34</v>
      </c>
      <c r="B37" s="141"/>
      <c r="C37" s="24">
        <v>120</v>
      </c>
      <c r="D37" s="2"/>
      <c r="E37" s="1"/>
      <c r="F37" s="1"/>
      <c r="G37" s="1"/>
      <c r="H37" s="5">
        <f t="shared" si="3"/>
        <v>0</v>
      </c>
      <c r="I37" s="17" t="e">
        <f t="shared" si="1"/>
        <v>#DIV/0!</v>
      </c>
    </row>
    <row r="38" spans="1:9" ht="14.25" customHeight="1" x14ac:dyDescent="0.25">
      <c r="A38" s="140" t="s">
        <v>35</v>
      </c>
      <c r="B38" s="141"/>
      <c r="C38" s="24">
        <v>130</v>
      </c>
      <c r="D38" s="2">
        <v>849</v>
      </c>
      <c r="E38" s="1">
        <v>1038</v>
      </c>
      <c r="F38" s="1">
        <v>566</v>
      </c>
      <c r="G38" s="1">
        <v>1038</v>
      </c>
      <c r="H38" s="5">
        <f t="shared" si="3"/>
        <v>472</v>
      </c>
      <c r="I38" s="17">
        <f t="shared" si="1"/>
        <v>183</v>
      </c>
    </row>
    <row r="39" spans="1:9" ht="14.25" customHeight="1" x14ac:dyDescent="0.25">
      <c r="A39" s="140" t="s">
        <v>36</v>
      </c>
      <c r="B39" s="141"/>
      <c r="C39" s="24">
        <v>140</v>
      </c>
      <c r="D39" s="2"/>
      <c r="E39" s="1"/>
      <c r="F39" s="1"/>
      <c r="G39" s="1"/>
      <c r="H39" s="5">
        <f t="shared" si="3"/>
        <v>0</v>
      </c>
      <c r="I39" s="17" t="e">
        <f t="shared" si="1"/>
        <v>#DIV/0!</v>
      </c>
    </row>
    <row r="40" spans="1:9" ht="14.25" customHeight="1" x14ac:dyDescent="0.25">
      <c r="A40" s="140" t="s">
        <v>37</v>
      </c>
      <c r="B40" s="141"/>
      <c r="C40" s="24">
        <v>150</v>
      </c>
      <c r="D40" s="2"/>
      <c r="E40" s="1"/>
      <c r="F40" s="1"/>
      <c r="G40" s="1"/>
      <c r="H40" s="5">
        <f t="shared" si="3"/>
        <v>0</v>
      </c>
      <c r="I40" s="17" t="e">
        <f t="shared" si="1"/>
        <v>#DIV/0!</v>
      </c>
    </row>
    <row r="41" spans="1:9" ht="14.25" customHeight="1" x14ac:dyDescent="0.25">
      <c r="A41" s="140" t="s">
        <v>38</v>
      </c>
      <c r="B41" s="141"/>
      <c r="C41" s="24">
        <v>160</v>
      </c>
      <c r="D41" s="2">
        <v>474</v>
      </c>
      <c r="E41" s="1">
        <v>665</v>
      </c>
      <c r="F41" s="1">
        <v>716</v>
      </c>
      <c r="G41" s="1">
        <v>665</v>
      </c>
      <c r="H41" s="5">
        <f t="shared" si="3"/>
        <v>-51</v>
      </c>
      <c r="I41" s="17">
        <f t="shared" si="1"/>
        <v>93</v>
      </c>
    </row>
    <row r="42" spans="1:9" ht="14.25" customHeight="1" x14ac:dyDescent="0.25">
      <c r="A42" s="156" t="s">
        <v>39</v>
      </c>
      <c r="B42" s="157"/>
      <c r="C42" s="25">
        <v>170</v>
      </c>
      <c r="D42" s="2">
        <f>D35+D36+D37+D38+D39+D40+D41</f>
        <v>9067</v>
      </c>
      <c r="E42" s="1">
        <f>E35+E36+E37+E38+E39+E40+E41</f>
        <v>10812</v>
      </c>
      <c r="F42" s="1">
        <f>F35+F36+F37+F38+F39+F40+F41</f>
        <v>10116</v>
      </c>
      <c r="G42" s="1">
        <f>G35+G36+G37+G38+G39+G40+G41</f>
        <v>10812</v>
      </c>
      <c r="H42" s="5">
        <f t="shared" si="3"/>
        <v>696</v>
      </c>
      <c r="I42" s="17">
        <f t="shared" si="1"/>
        <v>107</v>
      </c>
    </row>
    <row r="43" spans="1:9" ht="14.25" customHeight="1" x14ac:dyDescent="0.25">
      <c r="A43" s="156" t="s">
        <v>40</v>
      </c>
      <c r="B43" s="157"/>
      <c r="C43" s="15"/>
      <c r="D43" s="2"/>
      <c r="E43" s="1"/>
      <c r="F43" s="1"/>
      <c r="G43" s="1"/>
      <c r="H43" s="2"/>
      <c r="I43" s="17" t="e">
        <f t="shared" si="1"/>
        <v>#DIV/0!</v>
      </c>
    </row>
    <row r="44" spans="1:9" ht="14.25" customHeight="1" x14ac:dyDescent="0.25">
      <c r="A44" s="140" t="s">
        <v>41</v>
      </c>
      <c r="B44" s="141"/>
      <c r="C44" s="24">
        <v>180</v>
      </c>
      <c r="D44" s="2">
        <f>D45</f>
        <v>4844</v>
      </c>
      <c r="E44" s="1">
        <f>E45</f>
        <v>4164</v>
      </c>
      <c r="F44" s="1">
        <f>F45</f>
        <v>3082</v>
      </c>
      <c r="G44" s="1">
        <f>G45</f>
        <v>4164</v>
      </c>
      <c r="H44" s="2">
        <f>G44-F44</f>
        <v>1082</v>
      </c>
      <c r="I44" s="17">
        <f t="shared" si="1"/>
        <v>135</v>
      </c>
    </row>
    <row r="45" spans="1:9" ht="14.25" customHeight="1" x14ac:dyDescent="0.25">
      <c r="A45" s="140" t="s">
        <v>42</v>
      </c>
      <c r="B45" s="141"/>
      <c r="C45" s="24">
        <v>181</v>
      </c>
      <c r="D45" s="2">
        <f>D21-D35</f>
        <v>4844</v>
      </c>
      <c r="E45" s="1">
        <f>E21-E35</f>
        <v>4164</v>
      </c>
      <c r="F45" s="1">
        <f>F21-F35</f>
        <v>3082</v>
      </c>
      <c r="G45" s="1">
        <f>G21-G35</f>
        <v>4164</v>
      </c>
      <c r="H45" s="2">
        <f>G45-F45</f>
        <v>1082</v>
      </c>
      <c r="I45" s="17">
        <f t="shared" si="1"/>
        <v>135</v>
      </c>
    </row>
    <row r="46" spans="1:9" ht="14.25" customHeight="1" x14ac:dyDescent="0.25">
      <c r="A46" s="140" t="s">
        <v>43</v>
      </c>
      <c r="B46" s="141"/>
      <c r="C46" s="24">
        <v>182</v>
      </c>
      <c r="D46" s="2"/>
      <c r="E46" s="1"/>
      <c r="F46" s="1"/>
      <c r="G46" s="1"/>
      <c r="H46" s="2"/>
      <c r="I46" s="17" t="e">
        <f t="shared" si="1"/>
        <v>#DIV/0!</v>
      </c>
    </row>
    <row r="47" spans="1:9" x14ac:dyDescent="0.25">
      <c r="A47" s="138" t="s">
        <v>86</v>
      </c>
      <c r="B47" s="139"/>
      <c r="C47" s="24">
        <v>190</v>
      </c>
      <c r="D47" s="5">
        <f>D48</f>
        <v>2397</v>
      </c>
      <c r="E47" s="4">
        <f>E48</f>
        <v>1521</v>
      </c>
      <c r="F47" s="4">
        <f>F48</f>
        <v>208</v>
      </c>
      <c r="G47" s="4">
        <f>G48</f>
        <v>1521</v>
      </c>
      <c r="H47" s="5">
        <f>H48</f>
        <v>1313</v>
      </c>
      <c r="I47" s="17">
        <f t="shared" si="1"/>
        <v>731</v>
      </c>
    </row>
    <row r="48" spans="1:9" x14ac:dyDescent="0.25">
      <c r="A48" s="140" t="s">
        <v>42</v>
      </c>
      <c r="B48" s="141"/>
      <c r="C48" s="24">
        <v>191</v>
      </c>
      <c r="D48" s="2">
        <f>D21+D22+-D35-D36-D38</f>
        <v>2397</v>
      </c>
      <c r="E48" s="2">
        <f>E21+E22+-E35-E36-E38</f>
        <v>1521</v>
      </c>
      <c r="F48" s="2">
        <f>F21+F22+-F35-F36-F38</f>
        <v>208</v>
      </c>
      <c r="G48" s="2">
        <f>G21+G22+-G35-G36-G38</f>
        <v>1521</v>
      </c>
      <c r="H48" s="2">
        <f>G48-F48</f>
        <v>1313</v>
      </c>
      <c r="I48" s="17">
        <f t="shared" si="1"/>
        <v>731</v>
      </c>
    </row>
    <row r="49" spans="1:9" ht="14.25" customHeight="1" x14ac:dyDescent="0.25">
      <c r="A49" s="140" t="s">
        <v>43</v>
      </c>
      <c r="B49" s="141"/>
      <c r="C49" s="24">
        <v>192</v>
      </c>
      <c r="D49" s="2"/>
      <c r="E49" s="1"/>
      <c r="F49" s="1"/>
      <c r="G49" s="1"/>
      <c r="H49" s="2"/>
      <c r="I49" s="17" t="e">
        <f t="shared" si="1"/>
        <v>#DIV/0!</v>
      </c>
    </row>
    <row r="50" spans="1:9" ht="28.5" customHeight="1" x14ac:dyDescent="0.25">
      <c r="A50" s="204" t="s">
        <v>44</v>
      </c>
      <c r="B50" s="139"/>
      <c r="C50" s="24">
        <v>200</v>
      </c>
      <c r="D50" s="4">
        <f t="shared" ref="D50" si="4">D51</f>
        <v>2327</v>
      </c>
      <c r="E50" s="4">
        <f>E51</f>
        <v>1521</v>
      </c>
      <c r="F50" s="4">
        <f>F51</f>
        <v>48</v>
      </c>
      <c r="G50" s="4">
        <f>G33-G42</f>
        <v>1521</v>
      </c>
      <c r="H50" s="5">
        <f>G50-F50</f>
        <v>1473</v>
      </c>
      <c r="I50" s="17">
        <f t="shared" si="1"/>
        <v>3169</v>
      </c>
    </row>
    <row r="51" spans="1:9" ht="14.25" customHeight="1" x14ac:dyDescent="0.25">
      <c r="A51" s="140" t="s">
        <v>42</v>
      </c>
      <c r="B51" s="141"/>
      <c r="C51" s="24">
        <v>201</v>
      </c>
      <c r="D51" s="2">
        <f>D33-D42</f>
        <v>2327</v>
      </c>
      <c r="E51" s="1">
        <f>E33-E42</f>
        <v>1521</v>
      </c>
      <c r="F51" s="1">
        <f>F33-F42</f>
        <v>48</v>
      </c>
      <c r="G51" s="1">
        <f>G33-G42</f>
        <v>1521</v>
      </c>
      <c r="H51" s="2">
        <f>G51-F51</f>
        <v>1473</v>
      </c>
      <c r="I51" s="17">
        <f t="shared" si="1"/>
        <v>3169</v>
      </c>
    </row>
    <row r="52" spans="1:9" ht="14.25" customHeight="1" x14ac:dyDescent="0.25">
      <c r="A52" s="140" t="s">
        <v>43</v>
      </c>
      <c r="B52" s="141"/>
      <c r="C52" s="24">
        <v>202</v>
      </c>
      <c r="D52" s="2"/>
      <c r="E52" s="1"/>
      <c r="F52" s="1"/>
      <c r="G52" s="1"/>
      <c r="H52" s="2"/>
      <c r="I52" s="17" t="e">
        <f t="shared" si="1"/>
        <v>#DIV/0!</v>
      </c>
    </row>
    <row r="53" spans="1:9" x14ac:dyDescent="0.25">
      <c r="A53" s="138" t="s">
        <v>87</v>
      </c>
      <c r="B53" s="139"/>
      <c r="C53" s="24">
        <v>210</v>
      </c>
      <c r="D53" s="5">
        <v>224</v>
      </c>
      <c r="E53" s="4"/>
      <c r="F53" s="4">
        <v>8</v>
      </c>
      <c r="G53" s="4"/>
      <c r="H53" s="5">
        <f>G53-F53</f>
        <v>-8</v>
      </c>
      <c r="I53" s="17">
        <f t="shared" si="1"/>
        <v>0</v>
      </c>
    </row>
    <row r="54" spans="1:9" ht="14.25" customHeight="1" x14ac:dyDescent="0.25">
      <c r="A54" s="140" t="s">
        <v>45</v>
      </c>
      <c r="B54" s="141"/>
      <c r="C54" s="24">
        <v>220</v>
      </c>
      <c r="D54" s="2">
        <f>D55</f>
        <v>2103</v>
      </c>
      <c r="E54" s="1">
        <f>E55</f>
        <v>1521</v>
      </c>
      <c r="F54" s="1">
        <f>F55</f>
        <v>40</v>
      </c>
      <c r="G54" s="1">
        <f>G55</f>
        <v>1521</v>
      </c>
      <c r="H54" s="2">
        <f>H55</f>
        <v>1481</v>
      </c>
      <c r="I54" s="17">
        <f t="shared" si="1"/>
        <v>3803</v>
      </c>
    </row>
    <row r="55" spans="1:9" ht="14.25" customHeight="1" x14ac:dyDescent="0.25">
      <c r="A55" s="140" t="s">
        <v>42</v>
      </c>
      <c r="B55" s="141"/>
      <c r="C55" s="24">
        <v>221</v>
      </c>
      <c r="D55" s="2">
        <f>D51-D53</f>
        <v>2103</v>
      </c>
      <c r="E55" s="1">
        <f>E51-E53</f>
        <v>1521</v>
      </c>
      <c r="F55" s="1">
        <f>F51-F53</f>
        <v>40</v>
      </c>
      <c r="G55" s="1">
        <f>G51-G53</f>
        <v>1521</v>
      </c>
      <c r="H55" s="2">
        <f>G55-F55</f>
        <v>1481</v>
      </c>
      <c r="I55" s="17">
        <f t="shared" si="1"/>
        <v>3803</v>
      </c>
    </row>
    <row r="56" spans="1:9" ht="14.25" customHeight="1" x14ac:dyDescent="0.25">
      <c r="A56" s="140" t="s">
        <v>43</v>
      </c>
      <c r="B56" s="141"/>
      <c r="C56" s="24">
        <v>222</v>
      </c>
      <c r="D56" s="2"/>
      <c r="E56" s="1"/>
      <c r="F56" s="1"/>
      <c r="G56" s="1"/>
      <c r="H56" s="2"/>
      <c r="I56" s="17" t="e">
        <f t="shared" si="1"/>
        <v>#DIV/0!</v>
      </c>
    </row>
    <row r="57" spans="1:9" ht="13.8" thickBot="1" x14ac:dyDescent="0.3">
      <c r="A57" s="169" t="s">
        <v>88</v>
      </c>
      <c r="B57" s="170"/>
      <c r="C57" s="26">
        <v>230</v>
      </c>
      <c r="D57" s="19"/>
      <c r="E57" s="18"/>
      <c r="F57" s="18"/>
      <c r="G57" s="18"/>
      <c r="H57" s="19"/>
      <c r="I57" s="17" t="e">
        <f t="shared" si="1"/>
        <v>#DIV/0!</v>
      </c>
    </row>
    <row r="58" spans="1:9" ht="14.25" customHeight="1" x14ac:dyDescent="0.25">
      <c r="A58" s="212" t="s">
        <v>46</v>
      </c>
      <c r="B58" s="206"/>
      <c r="C58" s="206"/>
      <c r="D58" s="206"/>
      <c r="E58" s="206"/>
      <c r="F58" s="206"/>
      <c r="G58" s="206"/>
      <c r="H58" s="206"/>
      <c r="I58" s="208"/>
    </row>
    <row r="59" spans="1:9" ht="14.25" customHeight="1" x14ac:dyDescent="0.25">
      <c r="A59" s="140" t="s">
        <v>47</v>
      </c>
      <c r="B59" s="141"/>
      <c r="C59" s="24">
        <v>240</v>
      </c>
      <c r="D59" s="2">
        <v>1192</v>
      </c>
      <c r="E59" s="1">
        <v>1293</v>
      </c>
      <c r="F59" s="1">
        <v>1267</v>
      </c>
      <c r="G59" s="1">
        <v>1293</v>
      </c>
      <c r="H59" s="2">
        <f>G59-F59</f>
        <v>26</v>
      </c>
      <c r="I59" s="16">
        <f>ROUND(G59/F59*100,0)</f>
        <v>102</v>
      </c>
    </row>
    <row r="60" spans="1:9" ht="14.25" customHeight="1" x14ac:dyDescent="0.25">
      <c r="A60" s="140" t="s">
        <v>48</v>
      </c>
      <c r="B60" s="141"/>
      <c r="C60" s="24">
        <v>250</v>
      </c>
      <c r="D60" s="2">
        <v>5924</v>
      </c>
      <c r="E60" s="1">
        <v>7216</v>
      </c>
      <c r="F60" s="1">
        <v>7086</v>
      </c>
      <c r="G60" s="1">
        <v>7216</v>
      </c>
      <c r="H60" s="2">
        <f t="shared" ref="H60:H64" si="5">G60-F60</f>
        <v>130</v>
      </c>
      <c r="I60" s="16">
        <f t="shared" ref="I60:I64" si="6">ROUND(G60/F60*100,0)</f>
        <v>102</v>
      </c>
    </row>
    <row r="61" spans="1:9" ht="14.25" customHeight="1" x14ac:dyDescent="0.25">
      <c r="A61" s="140" t="s">
        <v>49</v>
      </c>
      <c r="B61" s="141"/>
      <c r="C61" s="24">
        <v>260</v>
      </c>
      <c r="D61" s="2">
        <v>1242</v>
      </c>
      <c r="E61" s="1">
        <v>1306</v>
      </c>
      <c r="F61" s="1">
        <v>1480</v>
      </c>
      <c r="G61" s="1">
        <v>1306</v>
      </c>
      <c r="H61" s="2">
        <f t="shared" si="5"/>
        <v>-174</v>
      </c>
      <c r="I61" s="16">
        <f t="shared" si="6"/>
        <v>88</v>
      </c>
    </row>
    <row r="62" spans="1:9" ht="14.25" customHeight="1" x14ac:dyDescent="0.25">
      <c r="A62" s="140" t="s">
        <v>50</v>
      </c>
      <c r="B62" s="141"/>
      <c r="C62" s="24">
        <v>270</v>
      </c>
      <c r="D62" s="2">
        <v>3</v>
      </c>
      <c r="E62" s="1">
        <v>12</v>
      </c>
      <c r="F62" s="1">
        <v>6</v>
      </c>
      <c r="G62" s="1">
        <v>12</v>
      </c>
      <c r="H62" s="2">
        <f t="shared" si="5"/>
        <v>6</v>
      </c>
      <c r="I62" s="16">
        <f t="shared" si="6"/>
        <v>200</v>
      </c>
    </row>
    <row r="63" spans="1:9" ht="14.25" customHeight="1" x14ac:dyDescent="0.25">
      <c r="A63" s="140" t="s">
        <v>35</v>
      </c>
      <c r="B63" s="141"/>
      <c r="C63" s="24">
        <v>280</v>
      </c>
      <c r="D63" s="2">
        <v>232</v>
      </c>
      <c r="E63" s="1">
        <v>320</v>
      </c>
      <c r="F63" s="1">
        <v>278</v>
      </c>
      <c r="G63" s="1">
        <v>320</v>
      </c>
      <c r="H63" s="2">
        <f t="shared" si="5"/>
        <v>42</v>
      </c>
      <c r="I63" s="16">
        <f t="shared" si="6"/>
        <v>115</v>
      </c>
    </row>
    <row r="64" spans="1:9" ht="14.25" customHeight="1" thickBot="1" x14ac:dyDescent="0.3">
      <c r="A64" s="158" t="s">
        <v>51</v>
      </c>
      <c r="B64" s="159"/>
      <c r="C64" s="26">
        <v>290</v>
      </c>
      <c r="D64" s="20">
        <f>D59+D60+D61+D62+D63</f>
        <v>8593</v>
      </c>
      <c r="E64" s="20">
        <f>E59+E60+E61+E62+E63</f>
        <v>10147</v>
      </c>
      <c r="F64" s="20">
        <f>F59+F60+F61+F62+F63</f>
        <v>10117</v>
      </c>
      <c r="G64" s="20">
        <f>G59+G60+G61+G62+G63</f>
        <v>10147</v>
      </c>
      <c r="H64" s="2">
        <f t="shared" si="5"/>
        <v>30</v>
      </c>
      <c r="I64" s="16">
        <f t="shared" si="6"/>
        <v>100</v>
      </c>
    </row>
    <row r="65" spans="1:9" ht="14.25" customHeight="1" x14ac:dyDescent="0.25">
      <c r="A65" s="209" t="s">
        <v>52</v>
      </c>
      <c r="B65" s="210"/>
      <c r="C65" s="210"/>
      <c r="D65" s="210"/>
      <c r="E65" s="210"/>
      <c r="F65" s="210"/>
      <c r="G65" s="210"/>
      <c r="H65" s="210"/>
      <c r="I65" s="211"/>
    </row>
    <row r="66" spans="1:9" ht="28.2" customHeight="1" x14ac:dyDescent="0.25">
      <c r="A66" s="176" t="s">
        <v>76</v>
      </c>
      <c r="B66" s="139"/>
      <c r="C66" s="25">
        <v>300</v>
      </c>
      <c r="D66" s="5">
        <f>D67+D68+D71+D72</f>
        <v>1428</v>
      </c>
      <c r="E66" s="5">
        <f t="shared" ref="E66:G66" si="7">E67+E68+E71+E72</f>
        <v>225.2</v>
      </c>
      <c r="F66" s="5">
        <f t="shared" si="7"/>
        <v>1618</v>
      </c>
      <c r="G66" s="5">
        <f t="shared" si="7"/>
        <v>225.2</v>
      </c>
      <c r="H66" s="5">
        <f>G66-F66</f>
        <v>-1392.8</v>
      </c>
      <c r="I66" s="48">
        <f t="shared" ref="I66:I67" si="8">G66/F66*100</f>
        <v>13.918417799752781</v>
      </c>
    </row>
    <row r="67" spans="1:9" ht="14.25" customHeight="1" x14ac:dyDescent="0.25">
      <c r="A67" s="140" t="s">
        <v>53</v>
      </c>
      <c r="B67" s="141"/>
      <c r="C67" s="24">
        <v>301</v>
      </c>
      <c r="D67" s="2"/>
      <c r="E67" s="1"/>
      <c r="F67" s="1">
        <v>8</v>
      </c>
      <c r="G67" s="1"/>
      <c r="H67" s="5">
        <f t="shared" ref="H67:H72" si="9">G67-F67</f>
        <v>-8</v>
      </c>
      <c r="I67" s="48">
        <f t="shared" si="8"/>
        <v>0</v>
      </c>
    </row>
    <row r="68" spans="1:9" ht="28.5" customHeight="1" x14ac:dyDescent="0.25">
      <c r="A68" s="204" t="s">
        <v>54</v>
      </c>
      <c r="B68" s="139"/>
      <c r="C68" s="24">
        <v>302</v>
      </c>
      <c r="D68" s="5">
        <v>1428</v>
      </c>
      <c r="E68" s="4">
        <v>0</v>
      </c>
      <c r="F68" s="4">
        <v>1600</v>
      </c>
      <c r="G68" s="4">
        <v>0</v>
      </c>
      <c r="H68" s="5">
        <f t="shared" si="9"/>
        <v>-1600</v>
      </c>
      <c r="I68" s="48">
        <f>G68/F68*100</f>
        <v>0</v>
      </c>
    </row>
    <row r="69" spans="1:9" ht="28.5" customHeight="1" x14ac:dyDescent="0.25">
      <c r="A69" s="204" t="s">
        <v>55</v>
      </c>
      <c r="B69" s="139"/>
      <c r="C69" s="24">
        <v>303</v>
      </c>
      <c r="D69" s="5"/>
      <c r="E69" s="4"/>
      <c r="F69" s="4"/>
      <c r="G69" s="4"/>
      <c r="H69" s="5"/>
      <c r="I69" s="48"/>
    </row>
    <row r="70" spans="1:9" x14ac:dyDescent="0.25">
      <c r="A70" s="138" t="s">
        <v>89</v>
      </c>
      <c r="B70" s="139"/>
      <c r="C70" s="24">
        <v>304</v>
      </c>
      <c r="D70" s="5">
        <f>D71+D72</f>
        <v>0</v>
      </c>
      <c r="E70" s="5">
        <f t="shared" ref="E70:G70" si="10">E71+E72</f>
        <v>225.2</v>
      </c>
      <c r="F70" s="5">
        <f>F71</f>
        <v>10</v>
      </c>
      <c r="G70" s="5">
        <f t="shared" si="10"/>
        <v>225.2</v>
      </c>
      <c r="H70" s="5">
        <f t="shared" si="9"/>
        <v>215.2</v>
      </c>
      <c r="I70" s="48">
        <f t="shared" ref="I70:I82" si="11">G70/F70*100</f>
        <v>2252</v>
      </c>
    </row>
    <row r="71" spans="1:9" ht="29.4" customHeight="1" x14ac:dyDescent="0.25">
      <c r="A71" s="140" t="s">
        <v>56</v>
      </c>
      <c r="B71" s="141"/>
      <c r="C71" s="3" t="s">
        <v>57</v>
      </c>
      <c r="D71" s="5"/>
      <c r="E71" s="4">
        <v>0</v>
      </c>
      <c r="F71" s="4">
        <v>10</v>
      </c>
      <c r="G71" s="4"/>
      <c r="H71" s="5">
        <f t="shared" si="9"/>
        <v>-10</v>
      </c>
      <c r="I71" s="48">
        <f t="shared" si="11"/>
        <v>0</v>
      </c>
    </row>
    <row r="72" spans="1:9" ht="14.25" customHeight="1" x14ac:dyDescent="0.25">
      <c r="A72" s="138" t="s">
        <v>107</v>
      </c>
      <c r="B72" s="141"/>
      <c r="C72" s="3" t="s">
        <v>58</v>
      </c>
      <c r="D72" s="2"/>
      <c r="E72" s="1">
        <v>225.2</v>
      </c>
      <c r="F72" s="1"/>
      <c r="G72" s="1">
        <v>225.2</v>
      </c>
      <c r="H72" s="5">
        <f t="shared" si="9"/>
        <v>225.2</v>
      </c>
      <c r="I72" s="48" t="e">
        <f t="shared" si="11"/>
        <v>#DIV/0!</v>
      </c>
    </row>
    <row r="73" spans="1:9" ht="28.2" customHeight="1" x14ac:dyDescent="0.25">
      <c r="A73" s="156" t="s">
        <v>59</v>
      </c>
      <c r="B73" s="157"/>
      <c r="C73" s="25">
        <v>310</v>
      </c>
      <c r="D73" s="5"/>
      <c r="E73" s="4"/>
      <c r="F73" s="4"/>
      <c r="G73" s="4"/>
      <c r="H73" s="5"/>
      <c r="I73" s="48" t="e">
        <f t="shared" si="11"/>
        <v>#DIV/0!</v>
      </c>
    </row>
    <row r="74" spans="1:9" ht="27.6" customHeight="1" x14ac:dyDescent="0.25">
      <c r="A74" s="138" t="s">
        <v>90</v>
      </c>
      <c r="B74" s="139"/>
      <c r="C74" s="24">
        <v>311</v>
      </c>
      <c r="D74" s="5"/>
      <c r="E74" s="4"/>
      <c r="F74" s="4"/>
      <c r="G74" s="4"/>
      <c r="H74" s="5"/>
      <c r="I74" s="48" t="e">
        <f t="shared" si="11"/>
        <v>#DIV/0!</v>
      </c>
    </row>
    <row r="75" spans="1:9" ht="14.25" customHeight="1" x14ac:dyDescent="0.25">
      <c r="A75" s="140" t="s">
        <v>60</v>
      </c>
      <c r="B75" s="141"/>
      <c r="C75" s="24">
        <v>312</v>
      </c>
      <c r="D75" s="2"/>
      <c r="E75" s="1"/>
      <c r="F75" s="1"/>
      <c r="G75" s="1"/>
      <c r="H75" s="2"/>
      <c r="I75" s="48" t="e">
        <f t="shared" si="11"/>
        <v>#DIV/0!</v>
      </c>
    </row>
    <row r="76" spans="1:9" ht="14.25" customHeight="1" x14ac:dyDescent="0.25">
      <c r="A76" s="140" t="s">
        <v>61</v>
      </c>
      <c r="B76" s="141"/>
      <c r="C76" s="24">
        <v>313</v>
      </c>
      <c r="D76" s="2"/>
      <c r="E76" s="1"/>
      <c r="F76" s="1"/>
      <c r="G76" s="1"/>
      <c r="H76" s="2"/>
      <c r="I76" s="48" t="e">
        <f t="shared" si="11"/>
        <v>#DIV/0!</v>
      </c>
    </row>
    <row r="77" spans="1:9" ht="29.4" customHeight="1" x14ac:dyDescent="0.25">
      <c r="A77" s="156" t="s">
        <v>62</v>
      </c>
      <c r="B77" s="157"/>
      <c r="C77" s="25">
        <v>320</v>
      </c>
      <c r="D77" s="51">
        <f>D78+D79</f>
        <v>1243</v>
      </c>
      <c r="E77" s="51">
        <f>E78+E79</f>
        <v>1453.5</v>
      </c>
      <c r="F77" s="51">
        <f>F78+F79</f>
        <v>1752</v>
      </c>
      <c r="G77" s="51">
        <f>G78+G79</f>
        <v>1453.5</v>
      </c>
      <c r="H77" s="51">
        <f>G77-F77</f>
        <v>-298.5</v>
      </c>
      <c r="I77" s="48">
        <f t="shared" si="11"/>
        <v>82.962328767123282</v>
      </c>
    </row>
    <row r="78" spans="1:9" ht="42" customHeight="1" x14ac:dyDescent="0.25">
      <c r="A78" s="138" t="s">
        <v>77</v>
      </c>
      <c r="B78" s="139"/>
      <c r="C78" s="24">
        <v>321</v>
      </c>
      <c r="D78" s="51">
        <v>1158</v>
      </c>
      <c r="E78" s="15">
        <v>1353.7</v>
      </c>
      <c r="F78" s="15">
        <v>1640</v>
      </c>
      <c r="G78" s="15">
        <v>1353.7</v>
      </c>
      <c r="H78" s="51">
        <f t="shared" ref="H78:H82" si="12">G78-F78</f>
        <v>-286.29999999999995</v>
      </c>
      <c r="I78" s="48">
        <f t="shared" si="11"/>
        <v>82.542682926829272</v>
      </c>
    </row>
    <row r="79" spans="1:9" ht="14.25" customHeight="1" x14ac:dyDescent="0.25">
      <c r="A79" s="138" t="s">
        <v>97</v>
      </c>
      <c r="B79" s="141"/>
      <c r="C79" s="24">
        <v>322</v>
      </c>
      <c r="D79" s="54">
        <v>85</v>
      </c>
      <c r="E79" s="57">
        <v>99.8</v>
      </c>
      <c r="F79" s="57">
        <v>112</v>
      </c>
      <c r="G79" s="57">
        <v>99.8</v>
      </c>
      <c r="H79" s="51">
        <f t="shared" si="12"/>
        <v>-12.200000000000003</v>
      </c>
      <c r="I79" s="48">
        <f t="shared" si="11"/>
        <v>89.107142857142847</v>
      </c>
    </row>
    <row r="80" spans="1:9" ht="14.25" customHeight="1" x14ac:dyDescent="0.25">
      <c r="A80" s="140" t="s">
        <v>63</v>
      </c>
      <c r="B80" s="141"/>
      <c r="C80" s="24">
        <v>330</v>
      </c>
      <c r="D80" s="51">
        <v>1249</v>
      </c>
      <c r="E80" s="51">
        <f>E81+E82</f>
        <v>1256.5</v>
      </c>
      <c r="F80" s="51">
        <f>F81+F82</f>
        <v>1530</v>
      </c>
      <c r="G80" s="51">
        <f>G81+G82</f>
        <v>1256.5</v>
      </c>
      <c r="H80" s="51">
        <f t="shared" si="12"/>
        <v>-273.5</v>
      </c>
      <c r="I80" s="48">
        <f t="shared" si="11"/>
        <v>82.124183006535944</v>
      </c>
    </row>
    <row r="81" spans="1:9" ht="14.25" customHeight="1" x14ac:dyDescent="0.25">
      <c r="A81" s="138" t="s">
        <v>95</v>
      </c>
      <c r="B81" s="141"/>
      <c r="C81" s="24">
        <v>331</v>
      </c>
      <c r="D81" s="51">
        <v>1009</v>
      </c>
      <c r="E81" s="15">
        <v>1187.7</v>
      </c>
      <c r="F81" s="59">
        <v>1344</v>
      </c>
      <c r="G81" s="15">
        <v>1187.7</v>
      </c>
      <c r="H81" s="51">
        <f t="shared" si="12"/>
        <v>-156.29999999999995</v>
      </c>
      <c r="I81" s="48">
        <f t="shared" si="11"/>
        <v>88.370535714285708</v>
      </c>
    </row>
    <row r="82" spans="1:9" ht="42.75" customHeight="1" thickBot="1" x14ac:dyDescent="0.3">
      <c r="A82" s="169" t="s">
        <v>110</v>
      </c>
      <c r="B82" s="159"/>
      <c r="C82" s="26">
        <v>332</v>
      </c>
      <c r="D82" s="52">
        <v>240</v>
      </c>
      <c r="E82" s="52">
        <v>68.8</v>
      </c>
      <c r="F82" s="60">
        <v>186</v>
      </c>
      <c r="G82" s="58">
        <v>68.8</v>
      </c>
      <c r="H82" s="51">
        <f t="shared" si="12"/>
        <v>-117.2</v>
      </c>
      <c r="I82" s="48">
        <f t="shared" si="11"/>
        <v>36.989247311827953</v>
      </c>
    </row>
    <row r="83" spans="1:9" ht="14.25" customHeight="1" x14ac:dyDescent="0.25">
      <c r="A83" s="205" t="s">
        <v>105</v>
      </c>
      <c r="B83" s="206"/>
      <c r="C83" s="206"/>
      <c r="D83" s="206"/>
      <c r="E83" s="206"/>
      <c r="F83" s="207"/>
      <c r="G83" s="206"/>
      <c r="H83" s="206"/>
      <c r="I83" s="208"/>
    </row>
    <row r="84" spans="1:9" ht="14.25" customHeight="1" x14ac:dyDescent="0.25">
      <c r="A84" s="140" t="s">
        <v>64</v>
      </c>
      <c r="B84" s="141"/>
      <c r="C84" s="24">
        <v>340</v>
      </c>
      <c r="D84" s="2">
        <v>0</v>
      </c>
      <c r="E84" s="1"/>
      <c r="F84" s="1">
        <v>0</v>
      </c>
      <c r="G84" s="1">
        <v>0</v>
      </c>
      <c r="H84" s="2"/>
      <c r="I84" s="16"/>
    </row>
    <row r="85" spans="1:9" ht="14.25" customHeight="1" x14ac:dyDescent="0.25">
      <c r="A85" s="140" t="s">
        <v>65</v>
      </c>
      <c r="B85" s="141"/>
      <c r="C85" s="24">
        <v>341</v>
      </c>
      <c r="D85" s="2"/>
      <c r="E85" s="1"/>
      <c r="F85" s="1"/>
      <c r="G85" s="1"/>
      <c r="H85" s="2"/>
      <c r="I85" s="16"/>
    </row>
    <row r="86" spans="1:9" ht="28.95" customHeight="1" x14ac:dyDescent="0.25">
      <c r="A86" s="138" t="s">
        <v>78</v>
      </c>
      <c r="B86" s="139"/>
      <c r="C86" s="24">
        <v>350</v>
      </c>
      <c r="D86" s="5">
        <f>D87</f>
        <v>0</v>
      </c>
      <c r="E86" s="4">
        <f>E88</f>
        <v>0</v>
      </c>
      <c r="F86" s="4">
        <f>F87</f>
        <v>1050</v>
      </c>
      <c r="G86" s="4">
        <f>G87</f>
        <v>0</v>
      </c>
      <c r="H86" s="5">
        <f>G86-F86</f>
        <v>-1050</v>
      </c>
      <c r="I86" s="17"/>
    </row>
    <row r="87" spans="1:9" ht="14.25" customHeight="1" x14ac:dyDescent="0.25">
      <c r="A87" s="140" t="s">
        <v>65</v>
      </c>
      <c r="B87" s="141"/>
      <c r="C87" s="24">
        <v>351</v>
      </c>
      <c r="D87" s="2"/>
      <c r="E87" s="1"/>
      <c r="F87" s="1">
        <v>1050</v>
      </c>
      <c r="G87" s="1"/>
      <c r="H87" s="2">
        <f>G87-F87</f>
        <v>-1050</v>
      </c>
      <c r="I87" s="16"/>
    </row>
    <row r="88" spans="1:9" x14ac:dyDescent="0.25">
      <c r="A88" s="138" t="s">
        <v>79</v>
      </c>
      <c r="B88" s="139"/>
      <c r="C88" s="24">
        <v>360</v>
      </c>
      <c r="D88" s="5">
        <v>0</v>
      </c>
      <c r="E88" s="4"/>
      <c r="F88" s="4">
        <v>0</v>
      </c>
      <c r="G88" s="4">
        <f>G89</f>
        <v>0</v>
      </c>
      <c r="H88" s="5">
        <f>G88-F88</f>
        <v>0</v>
      </c>
      <c r="I88" s="17" t="e">
        <f>(G88/F88)*100</f>
        <v>#DIV/0!</v>
      </c>
    </row>
    <row r="89" spans="1:9" ht="14.25" customHeight="1" x14ac:dyDescent="0.25">
      <c r="A89" s="140" t="s">
        <v>65</v>
      </c>
      <c r="B89" s="141"/>
      <c r="C89" s="24">
        <v>361</v>
      </c>
      <c r="D89" s="2"/>
      <c r="E89" s="1"/>
      <c r="F89" s="1">
        <v>0</v>
      </c>
      <c r="G89" s="1"/>
      <c r="H89" s="5">
        <f>G89-F89</f>
        <v>0</v>
      </c>
      <c r="I89" s="17" t="e">
        <f>(G89/F89)*100</f>
        <v>#DIV/0!</v>
      </c>
    </row>
    <row r="90" spans="1:9" ht="28.5" customHeight="1" x14ac:dyDescent="0.25">
      <c r="A90" s="204" t="s">
        <v>66</v>
      </c>
      <c r="B90" s="139"/>
      <c r="C90" s="24">
        <v>370</v>
      </c>
      <c r="D90" s="5">
        <v>0</v>
      </c>
      <c r="E90" s="4"/>
      <c r="F90" s="4">
        <v>0</v>
      </c>
      <c r="G90" s="4">
        <v>0</v>
      </c>
      <c r="H90" s="5"/>
      <c r="I90" s="17"/>
    </row>
    <row r="91" spans="1:9" ht="14.25" customHeight="1" x14ac:dyDescent="0.25">
      <c r="A91" s="140" t="s">
        <v>65</v>
      </c>
      <c r="B91" s="141"/>
      <c r="C91" s="24">
        <v>371</v>
      </c>
      <c r="D91" s="2"/>
      <c r="E91" s="1"/>
      <c r="F91" s="1"/>
      <c r="G91" s="1"/>
      <c r="H91" s="2"/>
      <c r="I91" s="16"/>
    </row>
    <row r="92" spans="1:9" ht="40.950000000000003" customHeight="1" x14ac:dyDescent="0.25">
      <c r="A92" s="138" t="s">
        <v>80</v>
      </c>
      <c r="B92" s="139"/>
      <c r="C92" s="24">
        <v>380</v>
      </c>
      <c r="D92" s="5">
        <f>D93</f>
        <v>90</v>
      </c>
      <c r="E92" s="4"/>
      <c r="F92" s="4">
        <f>F93</f>
        <v>340</v>
      </c>
      <c r="G92" s="4"/>
      <c r="H92" s="5">
        <f>G92-F92</f>
        <v>-340</v>
      </c>
      <c r="I92" s="17"/>
    </row>
    <row r="93" spans="1:9" ht="14.25" customHeight="1" x14ac:dyDescent="0.25">
      <c r="A93" s="140" t="s">
        <v>65</v>
      </c>
      <c r="B93" s="141"/>
      <c r="C93" s="24">
        <v>381</v>
      </c>
      <c r="D93" s="2">
        <v>90</v>
      </c>
      <c r="E93" s="1">
        <f>E92</f>
        <v>0</v>
      </c>
      <c r="F93" s="1">
        <v>340</v>
      </c>
      <c r="G93" s="1">
        <f>G92</f>
        <v>0</v>
      </c>
      <c r="H93" s="2">
        <f>G93-F93</f>
        <v>-340</v>
      </c>
      <c r="I93" s="16"/>
    </row>
    <row r="94" spans="1:9" x14ac:dyDescent="0.25">
      <c r="A94" s="138" t="s">
        <v>91</v>
      </c>
      <c r="B94" s="139"/>
      <c r="C94" s="24">
        <v>390</v>
      </c>
      <c r="D94" s="4">
        <f t="shared" ref="D94:G95" si="13">D84+D86+D88+D90+D92</f>
        <v>90</v>
      </c>
      <c r="E94" s="4">
        <f t="shared" si="13"/>
        <v>0</v>
      </c>
      <c r="F94" s="4">
        <f t="shared" si="13"/>
        <v>1390</v>
      </c>
      <c r="G94" s="4">
        <f t="shared" si="13"/>
        <v>0</v>
      </c>
      <c r="H94" s="5">
        <f>G94-F94</f>
        <v>-1390</v>
      </c>
      <c r="I94" s="55">
        <f>G94/F94*100</f>
        <v>0</v>
      </c>
    </row>
    <row r="95" spans="1:9" ht="28.5" customHeight="1" thickBot="1" x14ac:dyDescent="0.3">
      <c r="A95" s="199" t="s">
        <v>67</v>
      </c>
      <c r="B95" s="200"/>
      <c r="C95" s="30">
        <v>391</v>
      </c>
      <c r="D95" s="31">
        <f>D85+D87+D89+D91+D93</f>
        <v>90</v>
      </c>
      <c r="E95" s="32">
        <f t="shared" si="13"/>
        <v>0</v>
      </c>
      <c r="F95" s="32">
        <f t="shared" si="13"/>
        <v>1390</v>
      </c>
      <c r="G95" s="32">
        <f t="shared" si="13"/>
        <v>0</v>
      </c>
      <c r="H95" s="31">
        <f>G95-F95</f>
        <v>-1390</v>
      </c>
      <c r="I95" s="55">
        <f>G95/F95*100</f>
        <v>0</v>
      </c>
    </row>
    <row r="96" spans="1:9" ht="14.25" customHeight="1" x14ac:dyDescent="0.25">
      <c r="A96" s="201" t="s">
        <v>68</v>
      </c>
      <c r="B96" s="202"/>
      <c r="C96" s="202"/>
      <c r="D96" s="202"/>
      <c r="E96" s="202"/>
      <c r="F96" s="202"/>
      <c r="G96" s="202"/>
      <c r="H96" s="202"/>
      <c r="I96" s="203"/>
    </row>
    <row r="97" spans="1:11" ht="14.25" customHeight="1" x14ac:dyDescent="0.25">
      <c r="A97" s="180" t="s">
        <v>69</v>
      </c>
      <c r="B97" s="181"/>
      <c r="C97" s="33">
        <v>400</v>
      </c>
      <c r="D97" s="12">
        <v>98</v>
      </c>
      <c r="E97" s="12">
        <v>90</v>
      </c>
      <c r="F97" s="12">
        <v>106</v>
      </c>
      <c r="G97" s="12">
        <v>90</v>
      </c>
      <c r="H97" s="12">
        <f>G97-F97</f>
        <v>-16</v>
      </c>
      <c r="I97" s="49">
        <f>G97/F97*100</f>
        <v>84.905660377358487</v>
      </c>
      <c r="K97" s="50"/>
    </row>
    <row r="98" spans="1:11" ht="14.25" customHeight="1" x14ac:dyDescent="0.25">
      <c r="A98" s="180" t="s">
        <v>70</v>
      </c>
      <c r="B98" s="181"/>
      <c r="C98" s="33">
        <v>410</v>
      </c>
      <c r="D98" s="12">
        <v>57962</v>
      </c>
      <c r="E98" s="12">
        <v>38702</v>
      </c>
      <c r="F98" s="12">
        <v>62570</v>
      </c>
      <c r="G98" s="12">
        <v>38702</v>
      </c>
      <c r="H98" s="12">
        <f>G98-F98</f>
        <v>-23868</v>
      </c>
      <c r="I98" s="49">
        <f t="shared" ref="I98" si="14">G98/F98*100</f>
        <v>61.853923605561768</v>
      </c>
    </row>
    <row r="99" spans="1:11" ht="14.25" customHeight="1" x14ac:dyDescent="0.25">
      <c r="A99" s="180" t="s">
        <v>71</v>
      </c>
      <c r="B99" s="181"/>
      <c r="C99" s="33">
        <v>420</v>
      </c>
      <c r="D99" s="12"/>
      <c r="E99" s="12"/>
      <c r="F99" s="12"/>
      <c r="G99" s="12"/>
      <c r="H99" s="12"/>
      <c r="I99" s="49"/>
    </row>
    <row r="100" spans="1:11" ht="31.2" customHeight="1" thickBot="1" x14ac:dyDescent="0.3">
      <c r="A100" s="182" t="s">
        <v>92</v>
      </c>
      <c r="B100" s="183"/>
      <c r="C100" s="34">
        <v>430</v>
      </c>
      <c r="D100" s="35"/>
      <c r="E100" s="35"/>
      <c r="F100" s="35"/>
      <c r="G100" s="35"/>
      <c r="H100" s="35"/>
      <c r="I100" s="49"/>
    </row>
    <row r="102" spans="1:11" s="28" customFormat="1" ht="17.399999999999999" x14ac:dyDescent="0.25">
      <c r="A102" s="184" t="s">
        <v>81</v>
      </c>
      <c r="B102" s="184"/>
      <c r="C102" s="29"/>
      <c r="D102" s="185"/>
      <c r="E102" s="185"/>
      <c r="G102" s="186" t="s">
        <v>101</v>
      </c>
      <c r="H102" s="187"/>
      <c r="I102" s="187"/>
    </row>
    <row r="103" spans="1:11" x14ac:dyDescent="0.25">
      <c r="D103" s="178" t="s">
        <v>82</v>
      </c>
      <c r="E103" s="179"/>
      <c r="H103" s="27" t="s">
        <v>100</v>
      </c>
    </row>
  </sheetData>
  <mergeCells count="109"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  <mergeCell ref="A14:B14"/>
    <mergeCell ref="A15:I15"/>
    <mergeCell ref="A16:B16"/>
    <mergeCell ref="A17:B17"/>
    <mergeCell ref="A18:B18"/>
    <mergeCell ref="A19:B19"/>
    <mergeCell ref="A10:I10"/>
    <mergeCell ref="A11:J11"/>
    <mergeCell ref="A12:B13"/>
    <mergeCell ref="C12:C13"/>
    <mergeCell ref="D12:E12"/>
    <mergeCell ref="F12:I1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I83"/>
    <mergeCell ref="A84:B84"/>
    <mergeCell ref="A85:B85"/>
    <mergeCell ref="D103:E103"/>
    <mergeCell ref="A98:B98"/>
    <mergeCell ref="A99:B99"/>
    <mergeCell ref="A100:B100"/>
    <mergeCell ref="A102:B102"/>
    <mergeCell ref="D102:E102"/>
    <mergeCell ref="G102:I102"/>
    <mergeCell ref="A92:B92"/>
    <mergeCell ref="A93:B93"/>
    <mergeCell ref="A94:B94"/>
    <mergeCell ref="A95:B95"/>
    <mergeCell ref="A96:I96"/>
    <mergeCell ref="A97:B97"/>
  </mergeCells>
  <pageMargins left="0.70866141732283472" right="0.31496062992125984" top="0.31496062992125984" bottom="0.31496062992125984" header="0.31496062992125984" footer="0.31496062992125984"/>
  <pageSetup paperSize="9" scale="86" fitToHeight="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3"/>
  <sheetViews>
    <sheetView topLeftCell="A80" zoomScaleNormal="100" workbookViewId="0">
      <selection activeCell="E104" sqref="E104"/>
    </sheetView>
  </sheetViews>
  <sheetFormatPr defaultColWidth="9.33203125" defaultRowHeight="13.2" x14ac:dyDescent="0.25"/>
  <cols>
    <col min="1" max="1" width="25.44140625" customWidth="1"/>
    <col min="2" max="2" width="18.109375" customWidth="1"/>
    <col min="3" max="3" width="8.109375" style="13" customWidth="1"/>
    <col min="4" max="5" width="10.44140625" customWidth="1"/>
    <col min="6" max="6" width="11.77734375" customWidth="1"/>
    <col min="7" max="7" width="12.77734375" customWidth="1"/>
    <col min="8" max="8" width="10.77734375" customWidth="1"/>
    <col min="9" max="9" width="11" customWidth="1"/>
    <col min="10" max="10" width="3.109375" customWidth="1"/>
  </cols>
  <sheetData>
    <row r="1" spans="1:15" ht="14.25" customHeight="1" x14ac:dyDescent="0.25">
      <c r="A1" s="130"/>
      <c r="B1" s="130"/>
      <c r="C1" s="130"/>
      <c r="D1" s="130"/>
      <c r="E1" s="130"/>
      <c r="F1" s="130"/>
      <c r="G1" s="130"/>
      <c r="H1" s="130"/>
      <c r="I1" s="40" t="s">
        <v>72</v>
      </c>
    </row>
    <row r="2" spans="1:15" ht="14.25" customHeight="1" x14ac:dyDescent="0.25">
      <c r="A2" s="130"/>
      <c r="B2" s="130"/>
      <c r="C2" s="130"/>
      <c r="D2" s="130"/>
      <c r="E2" s="6"/>
      <c r="F2" s="6"/>
      <c r="G2" s="6"/>
      <c r="H2" s="9" t="s">
        <v>0</v>
      </c>
      <c r="I2" s="56">
        <v>2020</v>
      </c>
    </row>
    <row r="3" spans="1:15" ht="14.25" customHeight="1" x14ac:dyDescent="0.25">
      <c r="A3" s="177" t="s">
        <v>98</v>
      </c>
      <c r="B3" s="216"/>
      <c r="C3" s="216"/>
      <c r="D3" s="216"/>
      <c r="E3" s="7"/>
      <c r="F3" s="7"/>
      <c r="G3" s="7"/>
      <c r="H3" s="10" t="s">
        <v>1</v>
      </c>
      <c r="I3" s="56"/>
    </row>
    <row r="4" spans="1:15" ht="14.25" customHeight="1" x14ac:dyDescent="0.25">
      <c r="A4" s="123" t="s">
        <v>2</v>
      </c>
      <c r="B4" s="123"/>
      <c r="C4" s="123"/>
      <c r="D4" s="123"/>
      <c r="E4" s="8"/>
      <c r="F4" s="8"/>
      <c r="G4" s="8"/>
      <c r="H4" s="11" t="s">
        <v>3</v>
      </c>
      <c r="I4" s="56">
        <v>150</v>
      </c>
    </row>
    <row r="5" spans="1:15" ht="14.25" customHeight="1" x14ac:dyDescent="0.25">
      <c r="A5" s="123" t="s">
        <v>4</v>
      </c>
      <c r="B5" s="123"/>
      <c r="C5" s="123"/>
      <c r="D5" s="123"/>
      <c r="E5" s="8"/>
      <c r="F5" s="8"/>
      <c r="G5" s="8"/>
      <c r="H5" s="11" t="s">
        <v>5</v>
      </c>
      <c r="I5" s="56"/>
    </row>
    <row r="6" spans="1:15" ht="14.25" customHeight="1" x14ac:dyDescent="0.25">
      <c r="A6" s="123" t="s">
        <v>6</v>
      </c>
      <c r="B6" s="123"/>
      <c r="C6" s="123"/>
      <c r="D6" s="123"/>
      <c r="E6" s="8"/>
      <c r="F6" s="8"/>
      <c r="G6" s="8"/>
      <c r="H6" s="11" t="s">
        <v>7</v>
      </c>
      <c r="I6" s="56" t="s">
        <v>96</v>
      </c>
    </row>
    <row r="7" spans="1:15" ht="14.25" customHeight="1" x14ac:dyDescent="0.25">
      <c r="A7" s="124" t="s">
        <v>93</v>
      </c>
      <c r="B7" s="123"/>
      <c r="C7" s="123"/>
      <c r="D7" s="123"/>
      <c r="E7" s="125"/>
      <c r="F7" s="125"/>
      <c r="G7" s="125"/>
      <c r="H7" s="125"/>
      <c r="I7" s="41"/>
    </row>
    <row r="8" spans="1:15" ht="14.25" customHeight="1" x14ac:dyDescent="0.25">
      <c r="A8" s="124" t="s">
        <v>94</v>
      </c>
      <c r="B8" s="123"/>
      <c r="C8" s="123"/>
      <c r="D8" s="123"/>
      <c r="E8" s="125">
        <v>96196</v>
      </c>
      <c r="F8" s="125"/>
      <c r="G8" s="125"/>
      <c r="H8" s="125"/>
      <c r="I8" s="42"/>
    </row>
    <row r="9" spans="1:15" ht="14.25" customHeight="1" x14ac:dyDescent="0.25">
      <c r="A9" s="127" t="s">
        <v>104</v>
      </c>
      <c r="B9" s="128"/>
      <c r="C9" s="128"/>
      <c r="D9" s="128"/>
      <c r="E9" s="128"/>
      <c r="F9" s="128"/>
      <c r="G9" s="128"/>
      <c r="H9" s="128"/>
      <c r="I9" s="129"/>
    </row>
    <row r="10" spans="1:15" ht="57" customHeight="1" x14ac:dyDescent="0.25">
      <c r="A10" s="142" t="s">
        <v>108</v>
      </c>
      <c r="B10" s="143"/>
      <c r="C10" s="143"/>
      <c r="D10" s="143"/>
      <c r="E10" s="143"/>
      <c r="F10" s="143"/>
      <c r="G10" s="143"/>
      <c r="H10" s="143"/>
      <c r="I10" s="143"/>
      <c r="J10" s="39"/>
    </row>
    <row r="11" spans="1:15" ht="14.25" customHeight="1" thickBot="1" x14ac:dyDescent="0.3">
      <c r="A11" s="144" t="s">
        <v>8</v>
      </c>
      <c r="B11" s="144"/>
      <c r="C11" s="144"/>
      <c r="D11" s="144"/>
      <c r="E11" s="144"/>
      <c r="F11" s="144"/>
      <c r="G11" s="144"/>
      <c r="H11" s="144"/>
      <c r="I11" s="144"/>
      <c r="J11" s="144"/>
    </row>
    <row r="12" spans="1:15" s="14" customFormat="1" ht="40.200000000000003" customHeight="1" x14ac:dyDescent="0.25">
      <c r="A12" s="145" t="s">
        <v>9</v>
      </c>
      <c r="B12" s="146"/>
      <c r="C12" s="149" t="s">
        <v>10</v>
      </c>
      <c r="D12" s="151" t="s">
        <v>73</v>
      </c>
      <c r="E12" s="152"/>
      <c r="F12" s="153" t="s">
        <v>11</v>
      </c>
      <c r="G12" s="154"/>
      <c r="H12" s="154"/>
      <c r="I12" s="155"/>
    </row>
    <row r="13" spans="1:15" s="14" customFormat="1" ht="30.6" customHeight="1" thickBot="1" x14ac:dyDescent="0.3">
      <c r="A13" s="147"/>
      <c r="B13" s="148"/>
      <c r="C13" s="150"/>
      <c r="D13" s="21" t="s">
        <v>74</v>
      </c>
      <c r="E13" s="22" t="s">
        <v>75</v>
      </c>
      <c r="F13" s="23" t="s">
        <v>12</v>
      </c>
      <c r="G13" s="23" t="s">
        <v>13</v>
      </c>
      <c r="H13" s="21" t="s">
        <v>83</v>
      </c>
      <c r="I13" s="38" t="s">
        <v>84</v>
      </c>
    </row>
    <row r="14" spans="1:15" s="47" customFormat="1" ht="12.6" thickBot="1" x14ac:dyDescent="0.3">
      <c r="A14" s="131">
        <v>1</v>
      </c>
      <c r="B14" s="132"/>
      <c r="C14" s="43">
        <v>2</v>
      </c>
      <c r="D14" s="44">
        <v>3</v>
      </c>
      <c r="E14" s="45">
        <v>4</v>
      </c>
      <c r="F14" s="45">
        <v>5</v>
      </c>
      <c r="G14" s="45">
        <v>6</v>
      </c>
      <c r="H14" s="44">
        <v>7</v>
      </c>
      <c r="I14" s="46">
        <v>8</v>
      </c>
    </row>
    <row r="15" spans="1:15" ht="14.25" customHeight="1" x14ac:dyDescent="0.25">
      <c r="A15" s="213" t="s">
        <v>14</v>
      </c>
      <c r="B15" s="214"/>
      <c r="C15" s="214"/>
      <c r="D15" s="214"/>
      <c r="E15" s="214"/>
      <c r="F15" s="214"/>
      <c r="G15" s="214"/>
      <c r="H15" s="214"/>
      <c r="I15" s="215"/>
    </row>
    <row r="16" spans="1:15" ht="14.25" customHeight="1" x14ac:dyDescent="0.25">
      <c r="A16" s="156" t="s">
        <v>15</v>
      </c>
      <c r="B16" s="157"/>
      <c r="C16" s="4"/>
      <c r="D16" s="2"/>
      <c r="E16" s="1"/>
      <c r="F16" s="1"/>
      <c r="G16" s="1"/>
      <c r="H16" s="2"/>
      <c r="I16" s="16"/>
      <c r="O16" t="s">
        <v>99</v>
      </c>
    </row>
    <row r="17" spans="1:15" ht="28.5" customHeight="1" x14ac:dyDescent="0.25">
      <c r="A17" s="204" t="s">
        <v>16</v>
      </c>
      <c r="B17" s="139"/>
      <c r="C17" s="36">
        <v>10</v>
      </c>
      <c r="D17" s="5">
        <v>6267</v>
      </c>
      <c r="E17" s="4">
        <f>E33+E19</f>
        <v>6281</v>
      </c>
      <c r="F17" s="4">
        <v>5788</v>
      </c>
      <c r="G17" s="4">
        <f>G33+G19</f>
        <v>6281</v>
      </c>
      <c r="H17" s="5">
        <f>G17-F17</f>
        <v>493</v>
      </c>
      <c r="I17" s="17">
        <f>ROUND((G17/F17*100),0)</f>
        <v>109</v>
      </c>
    </row>
    <row r="18" spans="1:15" ht="14.25" customHeight="1" x14ac:dyDescent="0.25">
      <c r="A18" s="140" t="s">
        <v>17</v>
      </c>
      <c r="B18" s="141"/>
      <c r="C18" s="36">
        <v>11</v>
      </c>
      <c r="D18" s="2"/>
      <c r="E18" s="1"/>
      <c r="F18" s="1"/>
      <c r="G18" s="1"/>
      <c r="H18" s="5"/>
      <c r="I18" s="17"/>
    </row>
    <row r="19" spans="1:15" ht="14.25" customHeight="1" x14ac:dyDescent="0.25">
      <c r="A19" s="140" t="s">
        <v>18</v>
      </c>
      <c r="B19" s="141"/>
      <c r="C19" s="36">
        <v>20</v>
      </c>
      <c r="D19" s="2">
        <v>1011</v>
      </c>
      <c r="E19" s="1"/>
      <c r="F19" s="1">
        <v>1008</v>
      </c>
      <c r="G19" s="1"/>
      <c r="H19" s="5">
        <f t="shared" ref="H19:H21" si="0">G19-F19</f>
        <v>-1008</v>
      </c>
      <c r="I19" s="17">
        <f t="shared" ref="I19:I57" si="1">ROUND((G19/F19*100),0)</f>
        <v>0</v>
      </c>
    </row>
    <row r="20" spans="1:15" ht="14.25" customHeight="1" x14ac:dyDescent="0.25">
      <c r="A20" s="140" t="s">
        <v>19</v>
      </c>
      <c r="B20" s="141"/>
      <c r="C20" s="36">
        <v>30</v>
      </c>
      <c r="D20" s="2"/>
      <c r="E20" s="1"/>
      <c r="F20" s="1"/>
      <c r="G20" s="1"/>
      <c r="H20" s="5"/>
      <c r="I20" s="17"/>
    </row>
    <row r="21" spans="1:15" ht="27" customHeight="1" x14ac:dyDescent="0.25">
      <c r="A21" s="156" t="s">
        <v>20</v>
      </c>
      <c r="B21" s="157"/>
      <c r="C21" s="37">
        <v>40</v>
      </c>
      <c r="D21" s="5">
        <v>4657</v>
      </c>
      <c r="E21" s="4">
        <v>5821</v>
      </c>
      <c r="F21" s="4">
        <v>4780</v>
      </c>
      <c r="G21" s="4">
        <v>5821</v>
      </c>
      <c r="H21" s="5">
        <f t="shared" si="0"/>
        <v>1041</v>
      </c>
      <c r="I21" s="17">
        <f t="shared" si="1"/>
        <v>122</v>
      </c>
    </row>
    <row r="22" spans="1:15" ht="14.25" customHeight="1" x14ac:dyDescent="0.25">
      <c r="A22" s="140" t="s">
        <v>21</v>
      </c>
      <c r="B22" s="141"/>
      <c r="C22" s="36">
        <v>50</v>
      </c>
      <c r="D22" s="2">
        <v>24</v>
      </c>
      <c r="E22" s="1">
        <v>28</v>
      </c>
      <c r="F22" s="1">
        <v>24</v>
      </c>
      <c r="G22" s="1">
        <v>28</v>
      </c>
      <c r="H22" s="2">
        <f>G22-F22</f>
        <v>4</v>
      </c>
      <c r="I22" s="17">
        <f t="shared" si="1"/>
        <v>117</v>
      </c>
    </row>
    <row r="23" spans="1:15" ht="14.25" customHeight="1" x14ac:dyDescent="0.25">
      <c r="A23" s="140" t="s">
        <v>22</v>
      </c>
      <c r="B23" s="141"/>
      <c r="C23" s="15"/>
      <c r="D23" s="2"/>
      <c r="E23" s="1"/>
      <c r="F23" s="1"/>
      <c r="G23" s="1"/>
      <c r="H23" s="2"/>
      <c r="I23" s="17"/>
      <c r="O23" t="s">
        <v>102</v>
      </c>
    </row>
    <row r="24" spans="1:15" ht="14.25" customHeight="1" x14ac:dyDescent="0.25">
      <c r="A24" s="140" t="s">
        <v>23</v>
      </c>
      <c r="B24" s="141"/>
      <c r="C24" s="36">
        <v>51</v>
      </c>
      <c r="D24" s="2"/>
      <c r="E24" s="1"/>
      <c r="F24" s="1"/>
      <c r="G24" s="1"/>
      <c r="H24" s="2"/>
      <c r="I24" s="17" t="e">
        <f t="shared" si="1"/>
        <v>#DIV/0!</v>
      </c>
    </row>
    <row r="25" spans="1:15" ht="14.25" customHeight="1" x14ac:dyDescent="0.25">
      <c r="A25" s="140" t="s">
        <v>24</v>
      </c>
      <c r="B25" s="141"/>
      <c r="C25" s="36">
        <v>52</v>
      </c>
      <c r="D25" s="2"/>
      <c r="E25" s="1"/>
      <c r="F25" s="1"/>
      <c r="G25" s="1"/>
      <c r="H25" s="2"/>
      <c r="I25" s="17" t="e">
        <f t="shared" si="1"/>
        <v>#DIV/0!</v>
      </c>
    </row>
    <row r="26" spans="1:15" ht="28.5" customHeight="1" x14ac:dyDescent="0.25">
      <c r="A26" s="204" t="s">
        <v>25</v>
      </c>
      <c r="B26" s="139"/>
      <c r="C26" s="36">
        <v>53</v>
      </c>
      <c r="D26" s="5"/>
      <c r="E26" s="4"/>
      <c r="F26" s="4"/>
      <c r="G26" s="4"/>
      <c r="H26" s="5"/>
      <c r="I26" s="17" t="e">
        <f t="shared" si="1"/>
        <v>#DIV/0!</v>
      </c>
    </row>
    <row r="27" spans="1:15" ht="14.25" customHeight="1" x14ac:dyDescent="0.25">
      <c r="A27" s="140" t="s">
        <v>26</v>
      </c>
      <c r="B27" s="141"/>
      <c r="C27" s="36">
        <v>60</v>
      </c>
      <c r="D27" s="2"/>
      <c r="E27" s="1"/>
      <c r="F27" s="1"/>
      <c r="G27" s="1"/>
      <c r="H27" s="2">
        <f>G27-F27</f>
        <v>0</v>
      </c>
      <c r="I27" s="17" t="e">
        <f t="shared" si="1"/>
        <v>#DIV/0!</v>
      </c>
    </row>
    <row r="28" spans="1:15" ht="14.25" customHeight="1" x14ac:dyDescent="0.25">
      <c r="A28" s="140" t="s">
        <v>27</v>
      </c>
      <c r="B28" s="141"/>
      <c r="C28" s="36">
        <v>70</v>
      </c>
      <c r="D28" s="2"/>
      <c r="E28" s="1"/>
      <c r="F28" s="1"/>
      <c r="G28" s="1"/>
      <c r="H28" s="2">
        <f t="shared" ref="H28:H29" si="2">G28-F28</f>
        <v>0</v>
      </c>
      <c r="I28" s="17" t="e">
        <f t="shared" si="1"/>
        <v>#DIV/0!</v>
      </c>
    </row>
    <row r="29" spans="1:15" ht="14.25" customHeight="1" x14ac:dyDescent="0.25">
      <c r="A29" s="140" t="s">
        <v>28</v>
      </c>
      <c r="B29" s="141"/>
      <c r="C29" s="36">
        <v>80</v>
      </c>
      <c r="D29" s="2">
        <v>575</v>
      </c>
      <c r="E29" s="1">
        <v>432</v>
      </c>
      <c r="F29" s="1">
        <v>278</v>
      </c>
      <c r="G29" s="1">
        <v>432</v>
      </c>
      <c r="H29" s="2">
        <f t="shared" si="2"/>
        <v>154</v>
      </c>
      <c r="I29" s="17">
        <f t="shared" si="1"/>
        <v>155</v>
      </c>
    </row>
    <row r="30" spans="1:15" ht="14.25" customHeight="1" x14ac:dyDescent="0.25">
      <c r="A30" s="140" t="s">
        <v>22</v>
      </c>
      <c r="B30" s="141"/>
      <c r="C30" s="15"/>
      <c r="D30" s="2"/>
      <c r="E30" s="1" t="s">
        <v>103</v>
      </c>
      <c r="F30" s="1"/>
      <c r="G30" s="1"/>
      <c r="H30" s="2"/>
      <c r="I30" s="17" t="e">
        <f t="shared" si="1"/>
        <v>#DIV/0!</v>
      </c>
    </row>
    <row r="31" spans="1:15" x14ac:dyDescent="0.25">
      <c r="A31" s="138" t="s">
        <v>85</v>
      </c>
      <c r="B31" s="139"/>
      <c r="C31" s="36">
        <v>81</v>
      </c>
      <c r="D31" s="5"/>
      <c r="E31" s="4"/>
      <c r="F31" s="4"/>
      <c r="G31" s="4"/>
      <c r="H31" s="5"/>
      <c r="I31" s="17" t="e">
        <f t="shared" si="1"/>
        <v>#DIV/0!</v>
      </c>
    </row>
    <row r="32" spans="1:15" ht="14.25" customHeight="1" x14ac:dyDescent="0.25">
      <c r="A32" s="140" t="s">
        <v>29</v>
      </c>
      <c r="B32" s="141"/>
      <c r="C32" s="36">
        <v>82</v>
      </c>
      <c r="D32" s="2"/>
      <c r="E32" s="1"/>
      <c r="F32" s="1"/>
      <c r="G32" s="1"/>
      <c r="H32" s="2"/>
      <c r="I32" s="17" t="e">
        <f t="shared" si="1"/>
        <v>#DIV/0!</v>
      </c>
    </row>
    <row r="33" spans="1:9" ht="14.25" customHeight="1" x14ac:dyDescent="0.25">
      <c r="A33" s="156" t="s">
        <v>30</v>
      </c>
      <c r="B33" s="157"/>
      <c r="C33" s="37">
        <v>90</v>
      </c>
      <c r="D33" s="2">
        <f>D21+D22+D27+D28+D29</f>
        <v>5256</v>
      </c>
      <c r="E33" s="1">
        <f>E21+E22+E27+E28+E29</f>
        <v>6281</v>
      </c>
      <c r="F33" s="1">
        <f>F21+F22+F27+F28+F29</f>
        <v>5082</v>
      </c>
      <c r="G33" s="1">
        <f>G21+G22+G27+G28+G29</f>
        <v>6281</v>
      </c>
      <c r="H33" s="2">
        <f>G33-F33</f>
        <v>1199</v>
      </c>
      <c r="I33" s="17">
        <f t="shared" si="1"/>
        <v>124</v>
      </c>
    </row>
    <row r="34" spans="1:9" ht="14.25" customHeight="1" x14ac:dyDescent="0.25">
      <c r="A34" s="156" t="s">
        <v>31</v>
      </c>
      <c r="B34" s="157"/>
      <c r="C34" s="15"/>
      <c r="D34" s="1"/>
      <c r="E34" s="1"/>
      <c r="F34" s="1"/>
      <c r="G34" s="1"/>
      <c r="H34" s="2"/>
      <c r="I34" s="17"/>
    </row>
    <row r="35" spans="1:9" ht="28.5" customHeight="1" x14ac:dyDescent="0.25">
      <c r="A35" s="204" t="s">
        <v>32</v>
      </c>
      <c r="B35" s="139"/>
      <c r="C35" s="24">
        <v>100</v>
      </c>
      <c r="D35" s="5">
        <v>3180</v>
      </c>
      <c r="E35" s="4">
        <v>3596</v>
      </c>
      <c r="F35" s="4">
        <v>3239</v>
      </c>
      <c r="G35" s="4">
        <v>3596</v>
      </c>
      <c r="H35" s="5">
        <f>G35-F35</f>
        <v>357</v>
      </c>
      <c r="I35" s="17">
        <f t="shared" si="1"/>
        <v>111</v>
      </c>
    </row>
    <row r="36" spans="1:9" ht="14.25" customHeight="1" x14ac:dyDescent="0.25">
      <c r="A36" s="140" t="s">
        <v>33</v>
      </c>
      <c r="B36" s="141"/>
      <c r="C36" s="24">
        <v>110</v>
      </c>
      <c r="D36" s="2">
        <v>803</v>
      </c>
      <c r="E36" s="1">
        <v>1002</v>
      </c>
      <c r="F36" s="1">
        <v>1178</v>
      </c>
      <c r="G36" s="1">
        <v>1002</v>
      </c>
      <c r="H36" s="5">
        <f t="shared" ref="H36:H42" si="3">G36-F36</f>
        <v>-176</v>
      </c>
      <c r="I36" s="17">
        <f t="shared" si="1"/>
        <v>85</v>
      </c>
    </row>
    <row r="37" spans="1:9" ht="14.25" customHeight="1" x14ac:dyDescent="0.25">
      <c r="A37" s="140" t="s">
        <v>34</v>
      </c>
      <c r="B37" s="141"/>
      <c r="C37" s="24">
        <v>120</v>
      </c>
      <c r="D37" s="2"/>
      <c r="E37" s="1"/>
      <c r="F37" s="1"/>
      <c r="G37" s="1"/>
      <c r="H37" s="5">
        <f t="shared" si="3"/>
        <v>0</v>
      </c>
      <c r="I37" s="17" t="e">
        <f t="shared" si="1"/>
        <v>#DIV/0!</v>
      </c>
    </row>
    <row r="38" spans="1:9" ht="14.25" customHeight="1" x14ac:dyDescent="0.25">
      <c r="A38" s="140" t="s">
        <v>35</v>
      </c>
      <c r="B38" s="141"/>
      <c r="C38" s="24">
        <v>130</v>
      </c>
      <c r="D38" s="2">
        <v>126</v>
      </c>
      <c r="E38" s="1">
        <v>525</v>
      </c>
      <c r="F38" s="1">
        <v>283</v>
      </c>
      <c r="G38" s="1">
        <v>525</v>
      </c>
      <c r="H38" s="5">
        <f t="shared" si="3"/>
        <v>242</v>
      </c>
      <c r="I38" s="17">
        <f t="shared" si="1"/>
        <v>186</v>
      </c>
    </row>
    <row r="39" spans="1:9" ht="14.25" customHeight="1" x14ac:dyDescent="0.25">
      <c r="A39" s="140" t="s">
        <v>36</v>
      </c>
      <c r="B39" s="141"/>
      <c r="C39" s="24">
        <v>140</v>
      </c>
      <c r="D39" s="2"/>
      <c r="E39" s="1"/>
      <c r="F39" s="1"/>
      <c r="G39" s="1"/>
      <c r="H39" s="5">
        <f t="shared" si="3"/>
        <v>0</v>
      </c>
      <c r="I39" s="17" t="e">
        <f t="shared" si="1"/>
        <v>#DIV/0!</v>
      </c>
    </row>
    <row r="40" spans="1:9" ht="14.25" customHeight="1" x14ac:dyDescent="0.25">
      <c r="A40" s="140" t="s">
        <v>37</v>
      </c>
      <c r="B40" s="141"/>
      <c r="C40" s="24">
        <v>150</v>
      </c>
      <c r="D40" s="2"/>
      <c r="E40" s="1"/>
      <c r="F40" s="1"/>
      <c r="G40" s="1"/>
      <c r="H40" s="5">
        <f t="shared" si="3"/>
        <v>0</v>
      </c>
      <c r="I40" s="17" t="e">
        <f t="shared" si="1"/>
        <v>#DIV/0!</v>
      </c>
    </row>
    <row r="41" spans="1:9" ht="14.25" customHeight="1" x14ac:dyDescent="0.25">
      <c r="A41" s="140" t="s">
        <v>38</v>
      </c>
      <c r="B41" s="141"/>
      <c r="C41" s="24">
        <v>160</v>
      </c>
      <c r="D41" s="2">
        <v>292</v>
      </c>
      <c r="E41" s="1">
        <v>432</v>
      </c>
      <c r="F41" s="1">
        <v>358</v>
      </c>
      <c r="G41" s="1">
        <v>432</v>
      </c>
      <c r="H41" s="5">
        <f t="shared" si="3"/>
        <v>74</v>
      </c>
      <c r="I41" s="17">
        <f t="shared" si="1"/>
        <v>121</v>
      </c>
    </row>
    <row r="42" spans="1:9" ht="14.25" customHeight="1" x14ac:dyDescent="0.25">
      <c r="A42" s="156" t="s">
        <v>39</v>
      </c>
      <c r="B42" s="157"/>
      <c r="C42" s="25">
        <v>170</v>
      </c>
      <c r="D42" s="2">
        <f>D35+D36+D37+D38+D39+D40+D41</f>
        <v>4401</v>
      </c>
      <c r="E42" s="1">
        <f>E35+E36+E37+E38+E39+E40+E41</f>
        <v>5555</v>
      </c>
      <c r="F42" s="1">
        <f>F35+F36+F37+F38+F39+F40+F41</f>
        <v>5058</v>
      </c>
      <c r="G42" s="1">
        <f>G35+G36+G37+G38+G39+G40+G41</f>
        <v>5555</v>
      </c>
      <c r="H42" s="5">
        <f t="shared" si="3"/>
        <v>497</v>
      </c>
      <c r="I42" s="17">
        <f t="shared" si="1"/>
        <v>110</v>
      </c>
    </row>
    <row r="43" spans="1:9" ht="14.25" customHeight="1" x14ac:dyDescent="0.25">
      <c r="A43" s="156" t="s">
        <v>40</v>
      </c>
      <c r="B43" s="157"/>
      <c r="C43" s="15"/>
      <c r="D43" s="2"/>
      <c r="E43" s="1"/>
      <c r="F43" s="1"/>
      <c r="G43" s="1"/>
      <c r="H43" s="2"/>
      <c r="I43" s="17" t="e">
        <f t="shared" si="1"/>
        <v>#DIV/0!</v>
      </c>
    </row>
    <row r="44" spans="1:9" ht="14.25" customHeight="1" x14ac:dyDescent="0.25">
      <c r="A44" s="140" t="s">
        <v>41</v>
      </c>
      <c r="B44" s="141"/>
      <c r="C44" s="24">
        <v>180</v>
      </c>
      <c r="D44" s="2">
        <f>D45</f>
        <v>1477</v>
      </c>
      <c r="E44" s="1">
        <f>E45</f>
        <v>2225</v>
      </c>
      <c r="F44" s="1">
        <f>F45</f>
        <v>1541</v>
      </c>
      <c r="G44" s="1">
        <f>G45</f>
        <v>2225</v>
      </c>
      <c r="H44" s="2">
        <f>G44-F44</f>
        <v>684</v>
      </c>
      <c r="I44" s="17">
        <f t="shared" si="1"/>
        <v>144</v>
      </c>
    </row>
    <row r="45" spans="1:9" ht="14.25" customHeight="1" x14ac:dyDescent="0.25">
      <c r="A45" s="140" t="s">
        <v>42</v>
      </c>
      <c r="B45" s="141"/>
      <c r="C45" s="24">
        <v>181</v>
      </c>
      <c r="D45" s="2">
        <f>D21-D35</f>
        <v>1477</v>
      </c>
      <c r="E45" s="1">
        <f>E21-E35</f>
        <v>2225</v>
      </c>
      <c r="F45" s="1">
        <f>F21-F35</f>
        <v>1541</v>
      </c>
      <c r="G45" s="1">
        <f>G21-G35</f>
        <v>2225</v>
      </c>
      <c r="H45" s="2">
        <f>G45-F45</f>
        <v>684</v>
      </c>
      <c r="I45" s="17">
        <f t="shared" si="1"/>
        <v>144</v>
      </c>
    </row>
    <row r="46" spans="1:9" ht="14.25" customHeight="1" x14ac:dyDescent="0.25">
      <c r="A46" s="140" t="s">
        <v>43</v>
      </c>
      <c r="B46" s="141"/>
      <c r="C46" s="24">
        <v>182</v>
      </c>
      <c r="D46" s="2"/>
      <c r="E46" s="1"/>
      <c r="F46" s="1"/>
      <c r="G46" s="1"/>
      <c r="H46" s="2"/>
      <c r="I46" s="17" t="e">
        <f t="shared" si="1"/>
        <v>#DIV/0!</v>
      </c>
    </row>
    <row r="47" spans="1:9" x14ac:dyDescent="0.25">
      <c r="A47" s="138" t="s">
        <v>86</v>
      </c>
      <c r="B47" s="139"/>
      <c r="C47" s="24">
        <v>190</v>
      </c>
      <c r="D47" s="5">
        <f>D48</f>
        <v>572</v>
      </c>
      <c r="E47" s="4">
        <f>E48</f>
        <v>726</v>
      </c>
      <c r="F47" s="4">
        <f>F48</f>
        <v>104</v>
      </c>
      <c r="G47" s="4">
        <f>G48</f>
        <v>726</v>
      </c>
      <c r="H47" s="5">
        <f>H48</f>
        <v>622</v>
      </c>
      <c r="I47" s="17">
        <f t="shared" si="1"/>
        <v>698</v>
      </c>
    </row>
    <row r="48" spans="1:9" x14ac:dyDescent="0.25">
      <c r="A48" s="140" t="s">
        <v>42</v>
      </c>
      <c r="B48" s="141"/>
      <c r="C48" s="24">
        <v>191</v>
      </c>
      <c r="D48" s="2">
        <f>D21+D22+-D35-D36-D38</f>
        <v>572</v>
      </c>
      <c r="E48" s="2">
        <f>E21+E22+-E35-E36-E38</f>
        <v>726</v>
      </c>
      <c r="F48" s="2">
        <f>F21+F22+-F35-F36-F38</f>
        <v>104</v>
      </c>
      <c r="G48" s="2">
        <f>G21+G22+-G35-G36-G38</f>
        <v>726</v>
      </c>
      <c r="H48" s="2">
        <f>G48-F48</f>
        <v>622</v>
      </c>
      <c r="I48" s="17">
        <f t="shared" si="1"/>
        <v>698</v>
      </c>
    </row>
    <row r="49" spans="1:9" ht="14.25" customHeight="1" x14ac:dyDescent="0.25">
      <c r="A49" s="140" t="s">
        <v>43</v>
      </c>
      <c r="B49" s="141"/>
      <c r="C49" s="24">
        <v>192</v>
      </c>
      <c r="D49" s="2"/>
      <c r="E49" s="1"/>
      <c r="F49" s="1"/>
      <c r="G49" s="1"/>
      <c r="H49" s="2"/>
      <c r="I49" s="17" t="e">
        <f t="shared" si="1"/>
        <v>#DIV/0!</v>
      </c>
    </row>
    <row r="50" spans="1:9" ht="28.5" customHeight="1" x14ac:dyDescent="0.25">
      <c r="A50" s="204" t="s">
        <v>44</v>
      </c>
      <c r="B50" s="139"/>
      <c r="C50" s="24">
        <v>200</v>
      </c>
      <c r="D50" s="4">
        <f t="shared" ref="D50" si="4">D51</f>
        <v>855</v>
      </c>
      <c r="E50" s="4">
        <f>E51</f>
        <v>726</v>
      </c>
      <c r="F50" s="4">
        <f>F51</f>
        <v>24</v>
      </c>
      <c r="G50" s="4">
        <f>G33-G42</f>
        <v>726</v>
      </c>
      <c r="H50" s="5">
        <f>G50-F50</f>
        <v>702</v>
      </c>
      <c r="I50" s="17">
        <f t="shared" si="1"/>
        <v>3025</v>
      </c>
    </row>
    <row r="51" spans="1:9" ht="14.25" customHeight="1" x14ac:dyDescent="0.25">
      <c r="A51" s="140" t="s">
        <v>42</v>
      </c>
      <c r="B51" s="141"/>
      <c r="C51" s="24">
        <v>201</v>
      </c>
      <c r="D51" s="2">
        <f>D33-D42</f>
        <v>855</v>
      </c>
      <c r="E51" s="1">
        <f>E33-E42</f>
        <v>726</v>
      </c>
      <c r="F51" s="1">
        <f>F33-F42</f>
        <v>24</v>
      </c>
      <c r="G51" s="1">
        <f>G33-G42</f>
        <v>726</v>
      </c>
      <c r="H51" s="2">
        <f>G51-F51</f>
        <v>702</v>
      </c>
      <c r="I51" s="17">
        <f t="shared" si="1"/>
        <v>3025</v>
      </c>
    </row>
    <row r="52" spans="1:9" ht="14.25" customHeight="1" x14ac:dyDescent="0.25">
      <c r="A52" s="140" t="s">
        <v>43</v>
      </c>
      <c r="B52" s="141"/>
      <c r="C52" s="24">
        <v>202</v>
      </c>
      <c r="D52" s="2"/>
      <c r="E52" s="1"/>
      <c r="F52" s="1"/>
      <c r="G52" s="1"/>
      <c r="H52" s="2"/>
      <c r="I52" s="17" t="e">
        <f t="shared" si="1"/>
        <v>#DIV/0!</v>
      </c>
    </row>
    <row r="53" spans="1:9" x14ac:dyDescent="0.25">
      <c r="A53" s="138" t="s">
        <v>87</v>
      </c>
      <c r="B53" s="139"/>
      <c r="C53" s="24">
        <v>210</v>
      </c>
      <c r="D53" s="5"/>
      <c r="E53" s="4"/>
      <c r="F53" s="4">
        <v>4</v>
      </c>
      <c r="G53" s="4"/>
      <c r="H53" s="5">
        <f>G53-F53</f>
        <v>-4</v>
      </c>
      <c r="I53" s="17">
        <f t="shared" si="1"/>
        <v>0</v>
      </c>
    </row>
    <row r="54" spans="1:9" ht="14.25" customHeight="1" x14ac:dyDescent="0.25">
      <c r="A54" s="140" t="s">
        <v>45</v>
      </c>
      <c r="B54" s="141"/>
      <c r="C54" s="24">
        <v>220</v>
      </c>
      <c r="D54" s="2">
        <f>D55</f>
        <v>855</v>
      </c>
      <c r="E54" s="1">
        <f>E55</f>
        <v>726</v>
      </c>
      <c r="F54" s="1">
        <f>F55</f>
        <v>20</v>
      </c>
      <c r="G54" s="1">
        <f>G55</f>
        <v>726</v>
      </c>
      <c r="H54" s="2">
        <f>H55</f>
        <v>706</v>
      </c>
      <c r="I54" s="17">
        <f t="shared" si="1"/>
        <v>3630</v>
      </c>
    </row>
    <row r="55" spans="1:9" ht="14.25" customHeight="1" x14ac:dyDescent="0.25">
      <c r="A55" s="140" t="s">
        <v>42</v>
      </c>
      <c r="B55" s="141"/>
      <c r="C55" s="24">
        <v>221</v>
      </c>
      <c r="D55" s="2">
        <f>D51-D53</f>
        <v>855</v>
      </c>
      <c r="E55" s="1">
        <f>E51-E53</f>
        <v>726</v>
      </c>
      <c r="F55" s="1">
        <f>F51-F53</f>
        <v>20</v>
      </c>
      <c r="G55" s="1">
        <f>G51-G53</f>
        <v>726</v>
      </c>
      <c r="H55" s="2">
        <f>G55-F55</f>
        <v>706</v>
      </c>
      <c r="I55" s="17">
        <f t="shared" si="1"/>
        <v>3630</v>
      </c>
    </row>
    <row r="56" spans="1:9" ht="14.25" customHeight="1" x14ac:dyDescent="0.25">
      <c r="A56" s="140" t="s">
        <v>43</v>
      </c>
      <c r="B56" s="141"/>
      <c r="C56" s="24">
        <v>222</v>
      </c>
      <c r="D56" s="2"/>
      <c r="E56" s="1"/>
      <c r="F56" s="1"/>
      <c r="G56" s="1"/>
      <c r="H56" s="2"/>
      <c r="I56" s="17" t="e">
        <f t="shared" si="1"/>
        <v>#DIV/0!</v>
      </c>
    </row>
    <row r="57" spans="1:9" ht="13.8" thickBot="1" x14ac:dyDescent="0.3">
      <c r="A57" s="169" t="s">
        <v>88</v>
      </c>
      <c r="B57" s="170"/>
      <c r="C57" s="26">
        <v>230</v>
      </c>
      <c r="D57" s="19"/>
      <c r="E57" s="18"/>
      <c r="F57" s="18">
        <v>5</v>
      </c>
      <c r="G57" s="18"/>
      <c r="H57" s="19"/>
      <c r="I57" s="17">
        <f t="shared" si="1"/>
        <v>0</v>
      </c>
    </row>
    <row r="58" spans="1:9" ht="14.25" customHeight="1" x14ac:dyDescent="0.25">
      <c r="A58" s="212" t="s">
        <v>46</v>
      </c>
      <c r="B58" s="206"/>
      <c r="C58" s="206"/>
      <c r="D58" s="206"/>
      <c r="E58" s="206"/>
      <c r="F58" s="206"/>
      <c r="G58" s="206"/>
      <c r="H58" s="206"/>
      <c r="I58" s="208"/>
    </row>
    <row r="59" spans="1:9" ht="14.25" customHeight="1" x14ac:dyDescent="0.25">
      <c r="A59" s="140" t="s">
        <v>47</v>
      </c>
      <c r="B59" s="141"/>
      <c r="C59" s="24">
        <v>240</v>
      </c>
      <c r="D59" s="2">
        <v>554</v>
      </c>
      <c r="E59" s="1">
        <v>804</v>
      </c>
      <c r="F59" s="1">
        <v>633</v>
      </c>
      <c r="G59" s="1">
        <v>804</v>
      </c>
      <c r="H59" s="2">
        <f>G59-F59</f>
        <v>171</v>
      </c>
      <c r="I59" s="16">
        <f>ROUND(G59/F59*100,0)</f>
        <v>127</v>
      </c>
    </row>
    <row r="60" spans="1:9" ht="14.25" customHeight="1" x14ac:dyDescent="0.25">
      <c r="A60" s="140" t="s">
        <v>48</v>
      </c>
      <c r="B60" s="141"/>
      <c r="C60" s="24">
        <v>250</v>
      </c>
      <c r="D60" s="2">
        <v>2827</v>
      </c>
      <c r="E60" s="1">
        <v>3116</v>
      </c>
      <c r="F60" s="1">
        <v>3543</v>
      </c>
      <c r="G60" s="1">
        <v>3116</v>
      </c>
      <c r="H60" s="2">
        <f t="shared" ref="H60:H64" si="5">G60-F60</f>
        <v>-427</v>
      </c>
      <c r="I60" s="16">
        <f t="shared" ref="I60:I64" si="6">ROUND(G60/F60*100,0)</f>
        <v>88</v>
      </c>
    </row>
    <row r="61" spans="1:9" ht="14.25" customHeight="1" x14ac:dyDescent="0.25">
      <c r="A61" s="140" t="s">
        <v>49</v>
      </c>
      <c r="B61" s="141"/>
      <c r="C61" s="24">
        <v>260</v>
      </c>
      <c r="D61" s="2">
        <v>601</v>
      </c>
      <c r="E61" s="1">
        <v>674</v>
      </c>
      <c r="F61" s="1">
        <v>740</v>
      </c>
      <c r="G61" s="1">
        <v>674</v>
      </c>
      <c r="H61" s="2">
        <f t="shared" si="5"/>
        <v>-66</v>
      </c>
      <c r="I61" s="16">
        <f t="shared" si="6"/>
        <v>91</v>
      </c>
    </row>
    <row r="62" spans="1:9" ht="14.25" customHeight="1" x14ac:dyDescent="0.25">
      <c r="A62" s="140" t="s">
        <v>50</v>
      </c>
      <c r="B62" s="141"/>
      <c r="C62" s="24">
        <v>270</v>
      </c>
      <c r="D62" s="2">
        <v>1</v>
      </c>
      <c r="E62" s="1">
        <v>3</v>
      </c>
      <c r="F62" s="1">
        <v>3</v>
      </c>
      <c r="G62" s="1">
        <v>3</v>
      </c>
      <c r="H62" s="2">
        <f t="shared" si="5"/>
        <v>0</v>
      </c>
      <c r="I62" s="16">
        <f t="shared" si="6"/>
        <v>100</v>
      </c>
    </row>
    <row r="63" spans="1:9" ht="14.25" customHeight="1" x14ac:dyDescent="0.25">
      <c r="A63" s="140" t="s">
        <v>35</v>
      </c>
      <c r="B63" s="141"/>
      <c r="C63" s="24">
        <v>280</v>
      </c>
      <c r="D63" s="2">
        <v>126</v>
      </c>
      <c r="E63" s="1">
        <v>525</v>
      </c>
      <c r="F63" s="1">
        <v>139</v>
      </c>
      <c r="G63" s="1">
        <v>525</v>
      </c>
      <c r="H63" s="2">
        <f t="shared" si="5"/>
        <v>386</v>
      </c>
      <c r="I63" s="16">
        <f t="shared" si="6"/>
        <v>378</v>
      </c>
    </row>
    <row r="64" spans="1:9" ht="14.25" customHeight="1" thickBot="1" x14ac:dyDescent="0.3">
      <c r="A64" s="158" t="s">
        <v>51</v>
      </c>
      <c r="B64" s="159"/>
      <c r="C64" s="26">
        <v>290</v>
      </c>
      <c r="D64" s="20">
        <f>D59+D60+D61+D62+D63</f>
        <v>4109</v>
      </c>
      <c r="E64" s="20">
        <f>E59+E60+E61+E62+E63</f>
        <v>5122</v>
      </c>
      <c r="F64" s="20">
        <f>F59+F60+F61+F62+F63</f>
        <v>5058</v>
      </c>
      <c r="G64" s="20">
        <f>G59+G60+G61+G62+G63</f>
        <v>5122</v>
      </c>
      <c r="H64" s="2">
        <f t="shared" si="5"/>
        <v>64</v>
      </c>
      <c r="I64" s="16">
        <f t="shared" si="6"/>
        <v>101</v>
      </c>
    </row>
    <row r="65" spans="1:9" ht="14.25" customHeight="1" x14ac:dyDescent="0.25">
      <c r="A65" s="209" t="s">
        <v>52</v>
      </c>
      <c r="B65" s="210"/>
      <c r="C65" s="210"/>
      <c r="D65" s="210"/>
      <c r="E65" s="210"/>
      <c r="F65" s="210"/>
      <c r="G65" s="210"/>
      <c r="H65" s="210"/>
      <c r="I65" s="211"/>
    </row>
    <row r="66" spans="1:9" ht="28.2" customHeight="1" x14ac:dyDescent="0.25">
      <c r="A66" s="176" t="s">
        <v>76</v>
      </c>
      <c r="B66" s="139"/>
      <c r="C66" s="25">
        <v>300</v>
      </c>
      <c r="D66" s="5">
        <f>D67+D68+D71+D72</f>
        <v>443</v>
      </c>
      <c r="E66" s="5">
        <f t="shared" ref="E66:G66" si="7">E67+E68+E71+E72</f>
        <v>109</v>
      </c>
      <c r="F66" s="5">
        <f t="shared" si="7"/>
        <v>829</v>
      </c>
      <c r="G66" s="5">
        <f t="shared" si="7"/>
        <v>109</v>
      </c>
      <c r="H66" s="5">
        <f>G66-F66</f>
        <v>-720</v>
      </c>
      <c r="I66" s="48">
        <f t="shared" ref="I66:I67" si="8">G66/F66*100</f>
        <v>13.148371531966225</v>
      </c>
    </row>
    <row r="67" spans="1:9" ht="14.25" customHeight="1" x14ac:dyDescent="0.25">
      <c r="A67" s="140" t="s">
        <v>53</v>
      </c>
      <c r="B67" s="141"/>
      <c r="C67" s="24">
        <v>301</v>
      </c>
      <c r="D67" s="2"/>
      <c r="E67" s="1"/>
      <c r="F67" s="1">
        <v>24</v>
      </c>
      <c r="G67" s="1"/>
      <c r="H67" s="5">
        <f t="shared" ref="H67:H72" si="9">G67-F67</f>
        <v>-24</v>
      </c>
      <c r="I67" s="48">
        <f t="shared" si="8"/>
        <v>0</v>
      </c>
    </row>
    <row r="68" spans="1:9" ht="28.5" customHeight="1" x14ac:dyDescent="0.25">
      <c r="A68" s="204" t="s">
        <v>54</v>
      </c>
      <c r="B68" s="139"/>
      <c r="C68" s="24">
        <v>302</v>
      </c>
      <c r="D68" s="5">
        <v>443</v>
      </c>
      <c r="E68" s="4"/>
      <c r="F68" s="4">
        <v>800</v>
      </c>
      <c r="G68" s="4">
        <v>0</v>
      </c>
      <c r="H68" s="5">
        <f t="shared" si="9"/>
        <v>-800</v>
      </c>
      <c r="I68" s="48">
        <f>G68/F68*100</f>
        <v>0</v>
      </c>
    </row>
    <row r="69" spans="1:9" ht="28.5" customHeight="1" x14ac:dyDescent="0.25">
      <c r="A69" s="204" t="s">
        <v>55</v>
      </c>
      <c r="B69" s="139"/>
      <c r="C69" s="24">
        <v>303</v>
      </c>
      <c r="D69" s="5"/>
      <c r="E69" s="4"/>
      <c r="F69" s="4"/>
      <c r="G69" s="4"/>
      <c r="H69" s="5"/>
      <c r="I69" s="48"/>
    </row>
    <row r="70" spans="1:9" x14ac:dyDescent="0.25">
      <c r="A70" s="138" t="s">
        <v>89</v>
      </c>
      <c r="B70" s="139"/>
      <c r="C70" s="24">
        <v>304</v>
      </c>
      <c r="D70" s="5">
        <f>D71+D72</f>
        <v>0</v>
      </c>
      <c r="E70" s="5">
        <f t="shared" ref="E70:G70" si="10">E71+E72</f>
        <v>109</v>
      </c>
      <c r="F70" s="5">
        <f>F71</f>
        <v>5</v>
      </c>
      <c r="G70" s="5">
        <f t="shared" si="10"/>
        <v>109</v>
      </c>
      <c r="H70" s="5">
        <f t="shared" si="9"/>
        <v>104</v>
      </c>
      <c r="I70" s="48">
        <f t="shared" ref="I70:I82" si="11">G70/F70*100</f>
        <v>2180</v>
      </c>
    </row>
    <row r="71" spans="1:9" ht="29.4" customHeight="1" x14ac:dyDescent="0.25">
      <c r="A71" s="140" t="s">
        <v>56</v>
      </c>
      <c r="B71" s="141"/>
      <c r="C71" s="3" t="s">
        <v>57</v>
      </c>
      <c r="D71" s="5"/>
      <c r="E71" s="4">
        <v>0</v>
      </c>
      <c r="F71" s="4">
        <v>5</v>
      </c>
      <c r="G71" s="4"/>
      <c r="H71" s="5">
        <f t="shared" si="9"/>
        <v>-5</v>
      </c>
      <c r="I71" s="48">
        <f t="shared" si="11"/>
        <v>0</v>
      </c>
    </row>
    <row r="72" spans="1:9" ht="14.25" customHeight="1" x14ac:dyDescent="0.25">
      <c r="A72" s="138" t="s">
        <v>107</v>
      </c>
      <c r="B72" s="141"/>
      <c r="C72" s="3" t="s">
        <v>58</v>
      </c>
      <c r="D72" s="2"/>
      <c r="E72" s="1">
        <v>109</v>
      </c>
      <c r="F72" s="1"/>
      <c r="G72" s="1">
        <v>109</v>
      </c>
      <c r="H72" s="5">
        <f t="shared" si="9"/>
        <v>109</v>
      </c>
      <c r="I72" s="48" t="e">
        <f t="shared" si="11"/>
        <v>#DIV/0!</v>
      </c>
    </row>
    <row r="73" spans="1:9" ht="28.2" customHeight="1" x14ac:dyDescent="0.25">
      <c r="A73" s="156" t="s">
        <v>59</v>
      </c>
      <c r="B73" s="157"/>
      <c r="C73" s="25">
        <v>310</v>
      </c>
      <c r="D73" s="5"/>
      <c r="E73" s="4"/>
      <c r="F73" s="4"/>
      <c r="G73" s="4"/>
      <c r="H73" s="5"/>
      <c r="I73" s="48" t="e">
        <f t="shared" si="11"/>
        <v>#DIV/0!</v>
      </c>
    </row>
    <row r="74" spans="1:9" ht="27.6" customHeight="1" x14ac:dyDescent="0.25">
      <c r="A74" s="138" t="s">
        <v>90</v>
      </c>
      <c r="B74" s="139"/>
      <c r="C74" s="24">
        <v>311</v>
      </c>
      <c r="D74" s="5"/>
      <c r="E74" s="4"/>
      <c r="F74" s="4"/>
      <c r="G74" s="4"/>
      <c r="H74" s="5"/>
      <c r="I74" s="48" t="e">
        <f t="shared" si="11"/>
        <v>#DIV/0!</v>
      </c>
    </row>
    <row r="75" spans="1:9" ht="14.25" customHeight="1" x14ac:dyDescent="0.25">
      <c r="A75" s="140" t="s">
        <v>60</v>
      </c>
      <c r="B75" s="141"/>
      <c r="C75" s="24">
        <v>312</v>
      </c>
      <c r="D75" s="2"/>
      <c r="E75" s="1"/>
      <c r="F75" s="1"/>
      <c r="G75" s="1"/>
      <c r="H75" s="2"/>
      <c r="I75" s="48" t="e">
        <f t="shared" si="11"/>
        <v>#DIV/0!</v>
      </c>
    </row>
    <row r="76" spans="1:9" ht="14.25" customHeight="1" x14ac:dyDescent="0.25">
      <c r="A76" s="140" t="s">
        <v>61</v>
      </c>
      <c r="B76" s="141"/>
      <c r="C76" s="24">
        <v>313</v>
      </c>
      <c r="D76" s="2"/>
      <c r="E76" s="1"/>
      <c r="F76" s="1"/>
      <c r="G76" s="1"/>
      <c r="H76" s="2"/>
      <c r="I76" s="48" t="e">
        <f t="shared" si="11"/>
        <v>#DIV/0!</v>
      </c>
    </row>
    <row r="77" spans="1:9" ht="29.4" customHeight="1" x14ac:dyDescent="0.25">
      <c r="A77" s="156" t="s">
        <v>62</v>
      </c>
      <c r="B77" s="157"/>
      <c r="C77" s="25">
        <v>320</v>
      </c>
      <c r="D77" s="51">
        <f>D78+D79</f>
        <v>677</v>
      </c>
      <c r="E77" s="51">
        <f>E78+E79</f>
        <v>737</v>
      </c>
      <c r="F77" s="51">
        <f>F78+F79</f>
        <v>876</v>
      </c>
      <c r="G77" s="51">
        <f>G78+G79</f>
        <v>737</v>
      </c>
      <c r="H77" s="51">
        <f>G77-F77</f>
        <v>-139</v>
      </c>
      <c r="I77" s="48">
        <f t="shared" si="11"/>
        <v>84.132420091324207</v>
      </c>
    </row>
    <row r="78" spans="1:9" ht="42" customHeight="1" x14ac:dyDescent="0.25">
      <c r="A78" s="138" t="s">
        <v>77</v>
      </c>
      <c r="B78" s="139"/>
      <c r="C78" s="24">
        <v>321</v>
      </c>
      <c r="D78" s="51">
        <v>626</v>
      </c>
      <c r="E78" s="15">
        <v>687</v>
      </c>
      <c r="F78" s="15">
        <v>820</v>
      </c>
      <c r="G78" s="15">
        <v>687</v>
      </c>
      <c r="H78" s="51">
        <f t="shared" ref="H78:H82" si="12">G78-F78</f>
        <v>-133</v>
      </c>
      <c r="I78" s="48">
        <f t="shared" si="11"/>
        <v>83.780487804878049</v>
      </c>
    </row>
    <row r="79" spans="1:9" ht="14.25" customHeight="1" x14ac:dyDescent="0.25">
      <c r="A79" s="138" t="s">
        <v>97</v>
      </c>
      <c r="B79" s="141"/>
      <c r="C79" s="24">
        <v>322</v>
      </c>
      <c r="D79" s="54">
        <v>51</v>
      </c>
      <c r="E79" s="57">
        <v>50</v>
      </c>
      <c r="F79" s="57">
        <v>56</v>
      </c>
      <c r="G79" s="57">
        <v>50</v>
      </c>
      <c r="H79" s="51">
        <f t="shared" si="12"/>
        <v>-6</v>
      </c>
      <c r="I79" s="48">
        <f t="shared" si="11"/>
        <v>89.285714285714292</v>
      </c>
    </row>
    <row r="80" spans="1:9" ht="14.25" customHeight="1" x14ac:dyDescent="0.25">
      <c r="A80" s="140" t="s">
        <v>63</v>
      </c>
      <c r="B80" s="141"/>
      <c r="C80" s="24">
        <v>330</v>
      </c>
      <c r="D80" s="51">
        <f>D81+D82</f>
        <v>608</v>
      </c>
      <c r="E80" s="51">
        <f>E81+E82</f>
        <v>632</v>
      </c>
      <c r="F80" s="51">
        <f>F81+F82</f>
        <v>765</v>
      </c>
      <c r="G80" s="51">
        <f>G81+G82</f>
        <v>632</v>
      </c>
      <c r="H80" s="51">
        <f t="shared" si="12"/>
        <v>-133</v>
      </c>
      <c r="I80" s="48">
        <f t="shared" si="11"/>
        <v>82.614379084967311</v>
      </c>
    </row>
    <row r="81" spans="1:9" ht="14.25" customHeight="1" x14ac:dyDescent="0.25">
      <c r="A81" s="138" t="s">
        <v>95</v>
      </c>
      <c r="B81" s="141"/>
      <c r="C81" s="24">
        <v>331</v>
      </c>
      <c r="D81" s="51">
        <v>545</v>
      </c>
      <c r="E81" s="15">
        <v>598</v>
      </c>
      <c r="F81" s="15">
        <v>672</v>
      </c>
      <c r="G81" s="15">
        <v>598</v>
      </c>
      <c r="H81" s="51">
        <f t="shared" si="12"/>
        <v>-74</v>
      </c>
      <c r="I81" s="48">
        <f t="shared" si="11"/>
        <v>88.988095238095227</v>
      </c>
    </row>
    <row r="82" spans="1:9" ht="25.5" customHeight="1" thickBot="1" x14ac:dyDescent="0.3">
      <c r="A82" s="169" t="s">
        <v>106</v>
      </c>
      <c r="B82" s="159"/>
      <c r="C82" s="26">
        <v>332</v>
      </c>
      <c r="D82" s="52">
        <v>63</v>
      </c>
      <c r="E82" s="53">
        <v>34</v>
      </c>
      <c r="F82" s="53">
        <v>93</v>
      </c>
      <c r="G82" s="53">
        <v>34</v>
      </c>
      <c r="H82" s="51">
        <f t="shared" si="12"/>
        <v>-59</v>
      </c>
      <c r="I82" s="48">
        <f t="shared" si="11"/>
        <v>36.55913978494624</v>
      </c>
    </row>
    <row r="83" spans="1:9" ht="14.25" customHeight="1" x14ac:dyDescent="0.25">
      <c r="A83" s="205" t="s">
        <v>105</v>
      </c>
      <c r="B83" s="206"/>
      <c r="C83" s="206"/>
      <c r="D83" s="206"/>
      <c r="E83" s="206"/>
      <c r="F83" s="206"/>
      <c r="G83" s="206"/>
      <c r="H83" s="206"/>
      <c r="I83" s="208"/>
    </row>
    <row r="84" spans="1:9" ht="14.25" customHeight="1" x14ac:dyDescent="0.25">
      <c r="A84" s="140" t="s">
        <v>64</v>
      </c>
      <c r="B84" s="141"/>
      <c r="C84" s="24">
        <v>340</v>
      </c>
      <c r="D84" s="2">
        <v>0</v>
      </c>
      <c r="E84" s="1"/>
      <c r="F84" s="1">
        <v>0</v>
      </c>
      <c r="G84" s="1">
        <v>0</v>
      </c>
      <c r="H84" s="2"/>
      <c r="I84" s="16"/>
    </row>
    <row r="85" spans="1:9" ht="14.25" customHeight="1" x14ac:dyDescent="0.25">
      <c r="A85" s="140" t="s">
        <v>65</v>
      </c>
      <c r="B85" s="141"/>
      <c r="C85" s="24">
        <v>341</v>
      </c>
      <c r="D85" s="2"/>
      <c r="E85" s="1"/>
      <c r="F85" s="1"/>
      <c r="G85" s="1"/>
      <c r="H85" s="2"/>
      <c r="I85" s="16"/>
    </row>
    <row r="86" spans="1:9" ht="28.95" customHeight="1" x14ac:dyDescent="0.25">
      <c r="A86" s="138" t="s">
        <v>78</v>
      </c>
      <c r="B86" s="139"/>
      <c r="C86" s="24">
        <v>350</v>
      </c>
      <c r="D86" s="5">
        <f>D87</f>
        <v>0</v>
      </c>
      <c r="E86" s="4">
        <f>E88</f>
        <v>0</v>
      </c>
      <c r="F86" s="4">
        <f>F87</f>
        <v>0</v>
      </c>
      <c r="G86" s="4">
        <f>G87</f>
        <v>0</v>
      </c>
      <c r="H86" s="5">
        <f>G86-F86</f>
        <v>0</v>
      </c>
      <c r="I86" s="17"/>
    </row>
    <row r="87" spans="1:9" ht="14.25" customHeight="1" x14ac:dyDescent="0.25">
      <c r="A87" s="140" t="s">
        <v>65</v>
      </c>
      <c r="B87" s="141"/>
      <c r="C87" s="24">
        <v>351</v>
      </c>
      <c r="D87" s="2"/>
      <c r="E87" s="1"/>
      <c r="F87" s="1"/>
      <c r="G87" s="1"/>
      <c r="H87" s="2">
        <f>G87-F87</f>
        <v>0</v>
      </c>
      <c r="I87" s="16"/>
    </row>
    <row r="88" spans="1:9" x14ac:dyDescent="0.25">
      <c r="A88" s="138" t="s">
        <v>79</v>
      </c>
      <c r="B88" s="139"/>
      <c r="C88" s="24">
        <v>360</v>
      </c>
      <c r="D88" s="5">
        <v>0</v>
      </c>
      <c r="E88" s="4"/>
      <c r="F88" s="4">
        <v>0</v>
      </c>
      <c r="G88" s="4">
        <f>G89</f>
        <v>0</v>
      </c>
      <c r="H88" s="5">
        <f>G88-F88</f>
        <v>0</v>
      </c>
      <c r="I88" s="17" t="e">
        <f>(G88/F88)*100</f>
        <v>#DIV/0!</v>
      </c>
    </row>
    <row r="89" spans="1:9" ht="14.25" customHeight="1" x14ac:dyDescent="0.25">
      <c r="A89" s="140" t="s">
        <v>65</v>
      </c>
      <c r="B89" s="141"/>
      <c r="C89" s="24">
        <v>361</v>
      </c>
      <c r="D89" s="2"/>
      <c r="E89" s="1"/>
      <c r="F89" s="1">
        <v>0</v>
      </c>
      <c r="G89" s="1"/>
      <c r="H89" s="5">
        <f>G89-F89</f>
        <v>0</v>
      </c>
      <c r="I89" s="17" t="e">
        <f>(G89/F89)*100</f>
        <v>#DIV/0!</v>
      </c>
    </row>
    <row r="90" spans="1:9" ht="28.5" customHeight="1" x14ac:dyDescent="0.25">
      <c r="A90" s="204" t="s">
        <v>66</v>
      </c>
      <c r="B90" s="139"/>
      <c r="C90" s="24">
        <v>370</v>
      </c>
      <c r="D90" s="5">
        <v>0</v>
      </c>
      <c r="E90" s="4"/>
      <c r="F90" s="4">
        <v>0</v>
      </c>
      <c r="G90" s="4">
        <v>0</v>
      </c>
      <c r="H90" s="5"/>
      <c r="I90" s="17"/>
    </row>
    <row r="91" spans="1:9" ht="14.25" customHeight="1" x14ac:dyDescent="0.25">
      <c r="A91" s="140" t="s">
        <v>65</v>
      </c>
      <c r="B91" s="141"/>
      <c r="C91" s="24">
        <v>371</v>
      </c>
      <c r="D91" s="2"/>
      <c r="E91" s="1"/>
      <c r="F91" s="1"/>
      <c r="G91" s="1"/>
      <c r="H91" s="2"/>
      <c r="I91" s="16"/>
    </row>
    <row r="92" spans="1:9" ht="40.950000000000003" customHeight="1" x14ac:dyDescent="0.25">
      <c r="A92" s="138" t="s">
        <v>80</v>
      </c>
      <c r="B92" s="139"/>
      <c r="C92" s="24">
        <v>380</v>
      </c>
      <c r="D92" s="5">
        <f>D93</f>
        <v>0</v>
      </c>
      <c r="E92" s="4"/>
      <c r="F92" s="4">
        <f>F93</f>
        <v>0</v>
      </c>
      <c r="G92" s="4"/>
      <c r="H92" s="5">
        <f>G92-F92</f>
        <v>0</v>
      </c>
      <c r="I92" s="17"/>
    </row>
    <row r="93" spans="1:9" ht="14.25" customHeight="1" x14ac:dyDescent="0.25">
      <c r="A93" s="140" t="s">
        <v>65</v>
      </c>
      <c r="B93" s="141"/>
      <c r="C93" s="24">
        <v>381</v>
      </c>
      <c r="D93" s="2"/>
      <c r="E93" s="1">
        <f>E92</f>
        <v>0</v>
      </c>
      <c r="F93" s="1"/>
      <c r="G93" s="1">
        <f>G92</f>
        <v>0</v>
      </c>
      <c r="H93" s="2">
        <f>G93-F93</f>
        <v>0</v>
      </c>
      <c r="I93" s="16"/>
    </row>
    <row r="94" spans="1:9" x14ac:dyDescent="0.25">
      <c r="A94" s="138" t="s">
        <v>91</v>
      </c>
      <c r="B94" s="139"/>
      <c r="C94" s="24">
        <v>390</v>
      </c>
      <c r="D94" s="4">
        <f t="shared" ref="D94:G95" si="13">D84+D86+D88+D90+D92</f>
        <v>0</v>
      </c>
      <c r="E94" s="4">
        <f t="shared" si="13"/>
        <v>0</v>
      </c>
      <c r="F94" s="4">
        <f t="shared" si="13"/>
        <v>0</v>
      </c>
      <c r="G94" s="4">
        <f t="shared" si="13"/>
        <v>0</v>
      </c>
      <c r="H94" s="5">
        <f>G94-F94</f>
        <v>0</v>
      </c>
      <c r="I94" s="55" t="e">
        <f>G94/F94*100</f>
        <v>#DIV/0!</v>
      </c>
    </row>
    <row r="95" spans="1:9" ht="28.5" customHeight="1" thickBot="1" x14ac:dyDescent="0.3">
      <c r="A95" s="199" t="s">
        <v>67</v>
      </c>
      <c r="B95" s="200"/>
      <c r="C95" s="30">
        <v>391</v>
      </c>
      <c r="D95" s="31">
        <f>D85+D87+D89+D91+D93</f>
        <v>0</v>
      </c>
      <c r="E95" s="32">
        <f t="shared" si="13"/>
        <v>0</v>
      </c>
      <c r="F95" s="32">
        <f t="shared" si="13"/>
        <v>0</v>
      </c>
      <c r="G95" s="32">
        <f t="shared" si="13"/>
        <v>0</v>
      </c>
      <c r="H95" s="31">
        <f>G95-F95</f>
        <v>0</v>
      </c>
      <c r="I95" s="55" t="e">
        <f>G95/F95*100</f>
        <v>#DIV/0!</v>
      </c>
    </row>
    <row r="96" spans="1:9" ht="14.25" customHeight="1" x14ac:dyDescent="0.25">
      <c r="A96" s="201" t="s">
        <v>68</v>
      </c>
      <c r="B96" s="202"/>
      <c r="C96" s="202"/>
      <c r="D96" s="202"/>
      <c r="E96" s="202"/>
      <c r="F96" s="202"/>
      <c r="G96" s="202"/>
      <c r="H96" s="202"/>
      <c r="I96" s="203"/>
    </row>
    <row r="97" spans="1:11" ht="14.25" customHeight="1" x14ac:dyDescent="0.25">
      <c r="A97" s="180" t="s">
        <v>69</v>
      </c>
      <c r="B97" s="181"/>
      <c r="C97" s="33">
        <v>400</v>
      </c>
      <c r="D97" s="12">
        <v>97</v>
      </c>
      <c r="E97" s="12">
        <v>92</v>
      </c>
      <c r="F97" s="12">
        <v>106</v>
      </c>
      <c r="G97" s="12">
        <v>92</v>
      </c>
      <c r="H97" s="12">
        <f>G97-F97</f>
        <v>-14</v>
      </c>
      <c r="I97" s="49">
        <f>G97/F97*100</f>
        <v>86.79245283018868</v>
      </c>
      <c r="K97" s="50"/>
    </row>
    <row r="98" spans="1:11" ht="14.25" customHeight="1" x14ac:dyDescent="0.25">
      <c r="A98" s="180" t="s">
        <v>70</v>
      </c>
      <c r="B98" s="181"/>
      <c r="C98" s="33">
        <v>410</v>
      </c>
      <c r="D98" s="12">
        <v>62966</v>
      </c>
      <c r="E98" s="12">
        <v>38530</v>
      </c>
      <c r="F98" s="12">
        <v>62570</v>
      </c>
      <c r="G98" s="12">
        <v>38530</v>
      </c>
      <c r="H98" s="12">
        <f>G98-F98</f>
        <v>-24040</v>
      </c>
      <c r="I98" s="49">
        <f t="shared" ref="I98" si="14">G98/F98*100</f>
        <v>61.579031484737087</v>
      </c>
    </row>
    <row r="99" spans="1:11" ht="14.25" customHeight="1" x14ac:dyDescent="0.25">
      <c r="A99" s="180" t="s">
        <v>71</v>
      </c>
      <c r="B99" s="181"/>
      <c r="C99" s="33">
        <v>420</v>
      </c>
      <c r="D99" s="12"/>
      <c r="E99" s="12"/>
      <c r="F99" s="12"/>
      <c r="G99" s="12"/>
      <c r="H99" s="12"/>
      <c r="I99" s="49"/>
    </row>
    <row r="100" spans="1:11" ht="31.2" customHeight="1" thickBot="1" x14ac:dyDescent="0.3">
      <c r="A100" s="182" t="s">
        <v>92</v>
      </c>
      <c r="B100" s="183"/>
      <c r="C100" s="34">
        <v>430</v>
      </c>
      <c r="D100" s="35"/>
      <c r="E100" s="35"/>
      <c r="F100" s="35"/>
      <c r="G100" s="35"/>
      <c r="H100" s="35"/>
      <c r="I100" s="49"/>
    </row>
    <row r="102" spans="1:11" s="28" customFormat="1" ht="17.399999999999999" x14ac:dyDescent="0.25">
      <c r="A102" s="184" t="s">
        <v>81</v>
      </c>
      <c r="B102" s="184"/>
      <c r="C102" s="29"/>
      <c r="D102" s="185"/>
      <c r="E102" s="185"/>
      <c r="G102" s="186" t="s">
        <v>101</v>
      </c>
      <c r="H102" s="187"/>
      <c r="I102" s="187"/>
    </row>
    <row r="103" spans="1:11" x14ac:dyDescent="0.25">
      <c r="D103" s="178" t="s">
        <v>82</v>
      </c>
      <c r="E103" s="179"/>
      <c r="H103" s="27" t="s">
        <v>100</v>
      </c>
    </row>
  </sheetData>
  <mergeCells count="109">
    <mergeCell ref="D103:E103"/>
    <mergeCell ref="A98:B98"/>
    <mergeCell ref="A99:B99"/>
    <mergeCell ref="A100:B100"/>
    <mergeCell ref="A102:B102"/>
    <mergeCell ref="D102:E102"/>
    <mergeCell ref="G102:I102"/>
    <mergeCell ref="A92:B92"/>
    <mergeCell ref="A93:B93"/>
    <mergeCell ref="A94:B94"/>
    <mergeCell ref="A95:B95"/>
    <mergeCell ref="A96:I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I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I15"/>
    <mergeCell ref="A16:B16"/>
    <mergeCell ref="A17:B17"/>
    <mergeCell ref="A18:B18"/>
    <mergeCell ref="A19:B19"/>
    <mergeCell ref="A10:I10"/>
    <mergeCell ref="A11:J11"/>
    <mergeCell ref="A12:B13"/>
    <mergeCell ref="C12:C13"/>
    <mergeCell ref="D12:E12"/>
    <mergeCell ref="F12:I12"/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</mergeCells>
  <pageMargins left="0.70866141732283472" right="0.31496062992125984" top="0.31496062992125984" bottom="0.31496062992125984" header="0.31496062992125984" footer="0.31496062992125984"/>
  <pageSetup paperSize="9" scale="86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2023рік</vt:lpstr>
      <vt:lpstr>9міс.2023</vt:lpstr>
      <vt:lpstr>1пів.2023 </vt:lpstr>
      <vt:lpstr>1кв.2023</vt:lpstr>
      <vt:lpstr>'1кв.2023'!Область_друку</vt:lpstr>
      <vt:lpstr>'1пів.2023 '!Область_друку</vt:lpstr>
      <vt:lpstr>'2023рік'!Область_друку</vt:lpstr>
      <vt:lpstr>'9міс.2023'!Область_друку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</dc:creator>
  <cp:lastModifiedBy>Admin</cp:lastModifiedBy>
  <cp:lastPrinted>2025-02-28T09:47:21Z</cp:lastPrinted>
  <dcterms:created xsi:type="dcterms:W3CDTF">2020-04-07T12:05:24Z</dcterms:created>
  <dcterms:modified xsi:type="dcterms:W3CDTF">2025-03-10T11:24:06Z</dcterms:modified>
</cp:coreProperties>
</file>