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2A17BB4-C6F4-45B6-9B04-47BFCC3C0A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ік 2023" sheetId="6" r:id="rId1"/>
  </sheets>
  <definedNames>
    <definedName name="_xlnm.Print_Area" localSheetId="0">'Рік 2023'!$A$1:$I$107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6" l="1"/>
  <c r="E68" i="6"/>
  <c r="G68" i="6"/>
  <c r="F68" i="6"/>
  <c r="F97" i="6"/>
  <c r="F96" i="6"/>
  <c r="H94" i="6"/>
  <c r="H95" i="6"/>
  <c r="H96" i="6"/>
  <c r="I96" i="6"/>
  <c r="H97" i="6"/>
  <c r="I97" i="6"/>
  <c r="F88" i="6"/>
  <c r="F94" i="6"/>
  <c r="E88" i="6"/>
  <c r="D97" i="6"/>
  <c r="D96" i="6"/>
  <c r="F82" i="6"/>
  <c r="G82" i="6"/>
  <c r="F79" i="6"/>
  <c r="G79" i="6"/>
  <c r="E79" i="6"/>
  <c r="E82" i="6"/>
  <c r="H70" i="6"/>
  <c r="H72" i="6"/>
  <c r="I72" i="6"/>
  <c r="H73" i="6"/>
  <c r="I73" i="6"/>
  <c r="G69" i="6"/>
  <c r="G73" i="6"/>
  <c r="D66" i="6"/>
  <c r="F35" i="6"/>
  <c r="F19" i="6"/>
  <c r="G54" i="6"/>
  <c r="G56" i="6"/>
  <c r="G58" i="6"/>
  <c r="G31" i="6"/>
  <c r="D57" i="6"/>
  <c r="D59" i="6" s="1"/>
  <c r="D44" i="6"/>
  <c r="D35" i="6"/>
  <c r="D19" i="6"/>
  <c r="H31" i="6" l="1"/>
  <c r="E97" i="6"/>
  <c r="E96" i="6"/>
  <c r="G96" i="6" s="1"/>
  <c r="E19" i="6"/>
  <c r="G100" i="6"/>
  <c r="I100" i="6" s="1"/>
  <c r="G99" i="6"/>
  <c r="I99" i="6" s="1"/>
  <c r="G97" i="6"/>
  <c r="G89" i="6"/>
  <c r="I89" i="6" s="1"/>
  <c r="G88" i="6"/>
  <c r="I88" i="6" s="1"/>
  <c r="G83" i="6"/>
  <c r="I83" i="6" s="1"/>
  <c r="G80" i="6"/>
  <c r="I80" i="6" s="1"/>
  <c r="I79" i="6"/>
  <c r="I69" i="6"/>
  <c r="H69" i="6"/>
  <c r="I68" i="6"/>
  <c r="F66" i="6"/>
  <c r="E66" i="6"/>
  <c r="G65" i="6"/>
  <c r="I65" i="6" s="1"/>
  <c r="G64" i="6"/>
  <c r="I64" i="6" s="1"/>
  <c r="G63" i="6"/>
  <c r="I63" i="6" s="1"/>
  <c r="G62" i="6"/>
  <c r="I62" i="6" s="1"/>
  <c r="G61" i="6"/>
  <c r="H56" i="6"/>
  <c r="G52" i="6"/>
  <c r="G50" i="6"/>
  <c r="G49" i="6"/>
  <c r="H49" i="6" s="1"/>
  <c r="G47" i="6"/>
  <c r="H47" i="6" s="1"/>
  <c r="G46" i="6"/>
  <c r="I46" i="6" s="1"/>
  <c r="F44" i="6"/>
  <c r="E44" i="6"/>
  <c r="G43" i="6"/>
  <c r="I43" i="6" s="1"/>
  <c r="I40" i="6"/>
  <c r="H40" i="6"/>
  <c r="G39" i="6"/>
  <c r="H39" i="6" s="1"/>
  <c r="G38" i="6"/>
  <c r="I38" i="6" s="1"/>
  <c r="G37" i="6"/>
  <c r="H37" i="6" s="1"/>
  <c r="E35" i="6"/>
  <c r="G27" i="6"/>
  <c r="H27" i="6" s="1"/>
  <c r="G24" i="6"/>
  <c r="H24" i="6" s="1"/>
  <c r="G23" i="6"/>
  <c r="G35" i="6" s="1"/>
  <c r="G21" i="6"/>
  <c r="I21" i="6" s="1"/>
  <c r="G19" i="6"/>
  <c r="H19" i="6" s="1"/>
  <c r="I50" i="6" l="1"/>
  <c r="H50" i="6"/>
  <c r="H52" i="6"/>
  <c r="I52" i="6"/>
  <c r="I53" i="6"/>
  <c r="H53" i="6"/>
  <c r="H59" i="6"/>
  <c r="I59" i="6"/>
  <c r="I82" i="6"/>
  <c r="H82" i="6"/>
  <c r="H46" i="6"/>
  <c r="H64" i="6"/>
  <c r="H68" i="6"/>
  <c r="I49" i="6"/>
  <c r="H88" i="6"/>
  <c r="H100" i="6"/>
  <c r="H79" i="6"/>
  <c r="H43" i="6"/>
  <c r="G66" i="6"/>
  <c r="I66" i="6" s="1"/>
  <c r="H62" i="6"/>
  <c r="H38" i="6"/>
  <c r="I35" i="6"/>
  <c r="H35" i="6"/>
  <c r="I19" i="6"/>
  <c r="H21" i="6"/>
  <c r="I23" i="6"/>
  <c r="I37" i="6"/>
  <c r="I39" i="6"/>
  <c r="G44" i="6"/>
  <c r="I47" i="6"/>
  <c r="H61" i="6"/>
  <c r="H63" i="6"/>
  <c r="H65" i="6"/>
  <c r="H80" i="6"/>
  <c r="H83" i="6"/>
  <c r="H89" i="6"/>
  <c r="H99" i="6"/>
  <c r="H23" i="6"/>
  <c r="I61" i="6"/>
  <c r="H57" i="6" l="1"/>
  <c r="I57" i="6"/>
  <c r="H44" i="6"/>
  <c r="I44" i="6"/>
  <c r="H66" i="6"/>
</calcChain>
</file>

<file path=xl/sharedStrings.xml><?xml version="1.0" encoding="utf-8"?>
<sst xmlns="http://schemas.openxmlformats.org/spreadsheetml/2006/main" count="121" uniqueCount="108">
  <si>
    <t>КОДИ</t>
  </si>
  <si>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</si>
  <si>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за ЄДРПОУ</t>
    </r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</si>
  <si>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</si>
  <si>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</si>
  <si>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</si>
  <si>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</si>
  <si>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</si>
  <si>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</si>
  <si>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</si>
  <si>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</si>
  <si>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t>Факт наростаючим підсумком з початку року</t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</si>
  <si>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</si>
  <si>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</si>
  <si>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 xml:space="preserve">поточний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</si>
  <si>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План</t>
    </r>
  </si>
  <si>
    <r>
      <rPr>
        <sz val="10"/>
        <rFont val="Times New Roman"/>
        <family val="1"/>
      </rPr>
      <t>Факт</t>
    </r>
  </si>
  <si>
    <t>Відхилення   (+,-)</t>
  </si>
  <si>
    <t>Виконання    ( %)</t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</si>
  <si>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</si>
  <si>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</si>
  <si>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</si>
  <si>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</si>
  <si>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</si>
  <si>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sz val="10"/>
        <rFont val="Times New Roman"/>
        <family val="1"/>
      </rPr>
      <t>Інші операційні доходи,</t>
    </r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</si>
  <si>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</si>
  <si>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</si>
  <si>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</si>
  <si>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</si>
  <si>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</si>
  <si>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</si>
  <si>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t>дохід від реалізації фінансових інвестицій</t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</si>
  <si>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</si>
  <si>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</si>
  <si>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</si>
  <si>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</si>
  <si>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</si>
  <si>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</si>
  <si>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</si>
  <si>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</si>
  <si>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</si>
  <si>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</si>
  <si>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</si>
  <si>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</si>
  <si>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</si>
  <si>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t>Фінансові результати від операційної діяльності</t>
  </si>
  <si>
    <t>Податок на прибуток від звичайної діяльності</t>
  </si>
  <si>
    <r>
      <rPr>
        <sz val="10"/>
        <rFont val="Times New Roman"/>
        <family val="1"/>
      </rPr>
      <t>Чистий прибуток (збиток), у тому числі:</t>
    </r>
  </si>
  <si>
    <t>Відрахування частини прибутку до бюджету</t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</si>
  <si>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</si>
  <si>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</si>
  <si>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</si>
  <si>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</si>
  <si>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</si>
  <si>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t>Сплата поточних податків та обов’язкових платежів до державного бюджету, у тому числі:</t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</si>
  <si>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</si>
  <si>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</si>
  <si>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</si>
  <si>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t>Інші податки, у тому числі (розшифрувати):</t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</si>
  <si>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</si>
  <si>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інші</t>
    </r>
  </si>
  <si>
    <t>погашення реструктуризованих та відстрочених сум, що підлягають сплаті у поточному році до бюджету</t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</si>
  <si>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</si>
  <si>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</si>
  <si>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sz val="10"/>
        <rFont val="Times New Roman"/>
        <family val="1"/>
      </rPr>
      <t>місцеві податки та збори</t>
    </r>
  </si>
  <si>
    <r>
      <rPr>
        <sz val="10"/>
        <rFont val="Times New Roman"/>
        <family val="1"/>
      </rPr>
      <t>інші платежі (розшифрувати)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</si>
  <si>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</si>
  <si>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</si>
  <si>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t>Придбання (створення) нематеріальних активів,</t>
  </si>
  <si>
    <t>Модернізація, модифікація, дообладнання, реконструкція, інші види поліпшення необоротних активів,</t>
  </si>
  <si>
    <t>Разом (сума рядків з 340, 350, 360, 370, 380)</t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</si>
  <si>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</si>
  <si>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</si>
  <si>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</si>
  <si>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</si>
  <si>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Заборгованість перед працівниками із виплати заробітної плати</t>
  </si>
  <si>
    <t>(підпис)</t>
  </si>
  <si>
    <t>Начальник</t>
  </si>
  <si>
    <t>03364889</t>
  </si>
  <si>
    <t>38.21</t>
  </si>
  <si>
    <r>
      <t xml:space="preserve">Підприємство  </t>
    </r>
    <r>
      <rPr>
        <b/>
        <sz val="10"/>
        <rFont val="Times New Roman"/>
        <family val="1"/>
        <charset val="204"/>
      </rPr>
      <t>Комунальне виробничо-господарське підприємство</t>
    </r>
  </si>
  <si>
    <t xml:space="preserve">внески до фондів соціального страхування - єдиний внесок на загальнообов'язкове державне соціальне страхування </t>
  </si>
  <si>
    <t>304/1</t>
  </si>
  <si>
    <t>304/2</t>
  </si>
  <si>
    <t>Інші обов’язкові платежі, у тому числі:</t>
  </si>
  <si>
    <r>
      <rPr>
        <b/>
        <sz val="10"/>
        <rFont val="Times New Roman"/>
        <family val="1"/>
      </rPr>
      <t>в т. ч. за рахунок бюджетних коштів
(сума рядків 341, 351, 361, 371, 381)</t>
    </r>
  </si>
  <si>
    <r>
      <rPr>
        <b/>
        <sz val="10"/>
        <rFont val="Times New Roman"/>
        <family val="1"/>
      </rPr>
      <t>Разом (сума рядків з 240 по 280)</t>
    </r>
  </si>
  <si>
    <t>Усього доходів</t>
  </si>
  <si>
    <t>Чистий дохід (виручка) від реалізації продукції (товарів, робіт, послуг)</t>
  </si>
  <si>
    <t>Леонід ЯКУБОВСЬКИЙ</t>
  </si>
  <si>
    <t>Придбання (виготовлення) основних засобів та інших необоротних матеріальних активів</t>
  </si>
  <si>
    <t xml:space="preserve">Погашення отриманих на капітальні інвестиції позик, </t>
  </si>
  <si>
    <t>Внески до державних цільових фондів, у т.ч.:</t>
  </si>
  <si>
    <t>Погашення податкової заборгованості, у т.ч.:</t>
  </si>
  <si>
    <t>Фінансові результати від звичайної діяльності до оподаткування:</t>
  </si>
  <si>
    <t>дохід від реалізації необоротних активів, утримуваних для продажу</t>
  </si>
  <si>
    <t>Собівартість реалізованої продукції (товарів, робіт і послуг)</t>
  </si>
  <si>
    <t>Дохід (виручка) від реалізації продукції (товарів, робіт, послуг)</t>
  </si>
  <si>
    <r>
      <t xml:space="preserve">Місцезнаходження              </t>
    </r>
    <r>
      <rPr>
        <b/>
        <sz val="10"/>
        <rFont val="Times New Roman"/>
        <family val="1"/>
        <charset val="204"/>
      </rPr>
      <t xml:space="preserve">    м. Коростень, вул. Шевченко, 67а</t>
    </r>
  </si>
  <si>
    <r>
      <t xml:space="preserve">Телефон   </t>
    </r>
    <r>
      <rPr>
        <b/>
        <sz val="10"/>
        <rFont val="Times New Roman"/>
        <family val="1"/>
        <charset val="204"/>
      </rPr>
      <t>9-64-33</t>
    </r>
  </si>
  <si>
    <t>ІІІ. Обов’язкові платежі підприємства до бюджету та державних цільових фондів</t>
  </si>
  <si>
    <t>IV. Капітальні інвестиції протягом року</t>
  </si>
  <si>
    <r>
      <rPr>
        <sz val="10"/>
        <rFont val="Times New Roman"/>
        <family val="1"/>
      </rPr>
      <t>Орган управління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Виконавчий комітет Коростенської міської ради</t>
    </r>
  </si>
  <si>
    <r>
      <t>Прізвище та ініціали керівника       </t>
    </r>
    <r>
      <rPr>
        <b/>
        <sz val="10"/>
        <rFont val="Times New Roman"/>
        <family val="1"/>
        <charset val="204"/>
      </rPr>
      <t>Леонід ЯКУБОВСЬКИЙ</t>
    </r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</si>
  <si>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u/>
        <sz val="10"/>
        <rFont val="Times New Roman"/>
        <family val="1"/>
        <charset val="204"/>
      </rPr>
      <t>за 2024 рік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</si>
  <si>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Керуючий справами виконкому</t>
  </si>
  <si>
    <t>Олена РИЖОВА</t>
  </si>
  <si>
    <t>Додаток                                                                                                        до рішення виконавчого комітету                                                                 Коростенської міської ради                                                                                                від 05.03.2025р. №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</si>
</sst>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9"/>
      <color rgb="FF000000"/>
      <name val="Times New Roman"/>
      <family val="2"/>
    </font>
    <font>
      <b/>
      <sz val="10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shrinkToFit="1"/>
    </xf>
    <xf numFmtId="1" fontId="7" fillId="2" borderId="17" xfId="0" applyNumberFormat="1" applyFont="1" applyFill="1" applyBorder="1" applyAlignment="1">
      <alignment horizontal="center" vertical="top" shrinkToFit="1"/>
    </xf>
    <xf numFmtId="1" fontId="7" fillId="2" borderId="13" xfId="0" applyNumberFormat="1" applyFont="1" applyFill="1" applyBorder="1" applyAlignment="1">
      <alignment horizontal="center" vertical="top" shrinkToFit="1"/>
    </xf>
    <xf numFmtId="1" fontId="7" fillId="2" borderId="18" xfId="0" applyNumberFormat="1" applyFont="1" applyFill="1" applyBorder="1" applyAlignment="1">
      <alignment horizontal="center" vertical="top" shrinkToFit="1"/>
    </xf>
    <xf numFmtId="0" fontId="7" fillId="0" borderId="0" xfId="0" applyFont="1" applyAlignment="1">
      <alignment horizontal="center" vertical="top"/>
    </xf>
    <xf numFmtId="1" fontId="9" fillId="0" borderId="22" xfId="0" applyNumberFormat="1" applyFont="1" applyBorder="1" applyAlignment="1">
      <alignment horizontal="center" vertical="center" shrinkToFit="1"/>
    </xf>
    <xf numFmtId="1" fontId="10" fillId="0" borderId="22" xfId="0" applyNumberFormat="1" applyFont="1" applyBorder="1" applyAlignment="1">
      <alignment horizontal="center" vertical="center" shrinkToFit="1"/>
    </xf>
    <xf numFmtId="1" fontId="9" fillId="0" borderId="1" xfId="0" applyNumberFormat="1" applyFont="1" applyBorder="1" applyAlignment="1">
      <alignment horizontal="center" vertical="center" shrinkToFit="1"/>
    </xf>
    <xf numFmtId="1" fontId="9" fillId="0" borderId="33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top"/>
    </xf>
    <xf numFmtId="0" fontId="1" fillId="0" borderId="38" xfId="0" applyFont="1" applyBorder="1" applyAlignment="1">
      <alignment horizontal="right" vertical="top" wrapText="1"/>
    </xf>
    <xf numFmtId="1" fontId="16" fillId="0" borderId="22" xfId="0" applyNumberFormat="1" applyFont="1" applyBorder="1" applyAlignment="1">
      <alignment horizontal="center" vertical="center" shrinkToFit="1"/>
    </xf>
    <xf numFmtId="3" fontId="17" fillId="0" borderId="23" xfId="0" applyNumberFormat="1" applyFont="1" applyBorder="1" applyAlignment="1">
      <alignment horizontal="right" vertical="center" wrapText="1"/>
    </xf>
    <xf numFmtId="3" fontId="17" fillId="0" borderId="22" xfId="0" applyNumberFormat="1" applyFont="1" applyBorder="1" applyAlignment="1">
      <alignment horizontal="right" vertical="center" wrapText="1"/>
    </xf>
    <xf numFmtId="1" fontId="11" fillId="0" borderId="22" xfId="0" applyNumberFormat="1" applyFont="1" applyBorder="1" applyAlignment="1">
      <alignment horizontal="center" vertical="center" shrinkToFit="1"/>
    </xf>
    <xf numFmtId="3" fontId="18" fillId="0" borderId="23" xfId="0" applyNumberFormat="1" applyFont="1" applyBorder="1" applyAlignment="1">
      <alignment horizontal="right" wrapText="1"/>
    </xf>
    <xf numFmtId="3" fontId="18" fillId="0" borderId="22" xfId="0" applyNumberFormat="1" applyFont="1" applyBorder="1" applyAlignment="1">
      <alignment horizontal="right" wrapText="1"/>
    </xf>
    <xf numFmtId="3" fontId="18" fillId="0" borderId="23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right" wrapText="1"/>
    </xf>
    <xf numFmtId="3" fontId="18" fillId="0" borderId="24" xfId="0" applyNumberFormat="1" applyFont="1" applyBorder="1" applyAlignment="1">
      <alignment horizontal="right"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1" fontId="11" fillId="0" borderId="15" xfId="0" applyNumberFormat="1" applyFont="1" applyBorder="1" applyAlignment="1">
      <alignment horizontal="center" vertical="center" shrinkToFit="1"/>
    </xf>
    <xf numFmtId="3" fontId="17" fillId="0" borderId="22" xfId="0" applyNumberFormat="1" applyFont="1" applyBorder="1" applyAlignment="1">
      <alignment horizontal="right" wrapText="1"/>
    </xf>
    <xf numFmtId="3" fontId="18" fillId="0" borderId="14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1" fontId="10" fillId="0" borderId="29" xfId="0" applyNumberFormat="1" applyFont="1" applyBorder="1" applyAlignment="1">
      <alignment horizontal="center" vertical="center" shrinkToFit="1"/>
    </xf>
    <xf numFmtId="3" fontId="17" fillId="0" borderId="29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wrapText="1"/>
    </xf>
    <xf numFmtId="3" fontId="18" fillId="0" borderId="31" xfId="0" applyNumberFormat="1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right" wrapText="1"/>
    </xf>
    <xf numFmtId="3" fontId="18" fillId="0" borderId="34" xfId="0" applyNumberFormat="1" applyFont="1" applyBorder="1" applyAlignment="1">
      <alignment horizontal="right" wrapText="1"/>
    </xf>
    <xf numFmtId="1" fontId="16" fillId="0" borderId="15" xfId="0" applyNumberFormat="1" applyFont="1" applyBorder="1" applyAlignment="1">
      <alignment horizontal="center" vertical="center" shrinkToFit="1"/>
    </xf>
    <xf numFmtId="3" fontId="17" fillId="0" borderId="15" xfId="0" applyNumberFormat="1" applyFont="1" applyBorder="1" applyAlignment="1">
      <alignment horizontal="right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24" xfId="0" applyFont="1" applyBorder="1" applyAlignment="1">
      <alignment horizontal="left" wrapText="1"/>
    </xf>
    <xf numFmtId="164" fontId="11" fillId="0" borderId="22" xfId="0" applyNumberFormat="1" applyFont="1" applyBorder="1" applyAlignment="1">
      <alignment horizontal="center" vertical="center" shrinkToFit="1"/>
    </xf>
    <xf numFmtId="164" fontId="16" fillId="0" borderId="22" xfId="0" applyNumberFormat="1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wrapText="1"/>
    </xf>
    <xf numFmtId="3" fontId="19" fillId="0" borderId="22" xfId="0" applyNumberFormat="1" applyFont="1" applyBorder="1" applyAlignment="1">
      <alignment horizontal="right" wrapText="1"/>
    </xf>
    <xf numFmtId="3" fontId="19" fillId="0" borderId="23" xfId="0" applyNumberFormat="1" applyFont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wrapText="1"/>
    </xf>
    <xf numFmtId="3" fontId="19" fillId="0" borderId="22" xfId="0" applyNumberFormat="1" applyFont="1" applyBorder="1" applyAlignment="1">
      <alignment horizontal="right" vertical="center" wrapText="1"/>
    </xf>
    <xf numFmtId="3" fontId="19" fillId="3" borderId="22" xfId="0" applyNumberFormat="1" applyFont="1" applyFill="1" applyBorder="1" applyAlignment="1">
      <alignment horizontal="right" wrapText="1"/>
    </xf>
    <xf numFmtId="3" fontId="20" fillId="0" borderId="22" xfId="0" applyNumberFormat="1" applyFont="1" applyBorder="1" applyAlignment="1">
      <alignment horizontal="right" vertical="center" wrapText="1"/>
    </xf>
    <xf numFmtId="3" fontId="20" fillId="0" borderId="29" xfId="0" applyNumberFormat="1" applyFont="1" applyBorder="1" applyAlignment="1">
      <alignment horizontal="right" vertical="center" wrapText="1"/>
    </xf>
    <xf numFmtId="0" fontId="18" fillId="0" borderId="0" xfId="0" applyFont="1"/>
    <xf numFmtId="0" fontId="22" fillId="0" borderId="0" xfId="0" applyFont="1" applyAlignment="1">
      <alignment vertical="top" wrapText="1"/>
    </xf>
    <xf numFmtId="0" fontId="18" fillId="0" borderId="45" xfId="0" applyFont="1" applyBorder="1" applyAlignment="1">
      <alignment horizontal="center" vertical="center" wrapText="1"/>
    </xf>
    <xf numFmtId="3" fontId="18" fillId="0" borderId="46" xfId="0" applyNumberFormat="1" applyFont="1" applyBorder="1" applyAlignment="1">
      <alignment horizontal="right" wrapText="1"/>
    </xf>
    <xf numFmtId="3" fontId="18" fillId="0" borderId="45" xfId="0" applyNumberFormat="1" applyFont="1" applyBorder="1" applyAlignment="1">
      <alignment horizontal="right" wrapText="1"/>
    </xf>
    <xf numFmtId="3" fontId="17" fillId="0" borderId="47" xfId="0" applyNumberFormat="1" applyFont="1" applyBorder="1" applyAlignment="1">
      <alignment horizontal="right" vertical="center" wrapText="1"/>
    </xf>
    <xf numFmtId="1" fontId="11" fillId="0" borderId="48" xfId="0" applyNumberFormat="1" applyFont="1" applyBorder="1" applyAlignment="1">
      <alignment horizontal="center" vertical="center" shrinkToFit="1"/>
    </xf>
    <xf numFmtId="3" fontId="18" fillId="0" borderId="8" xfId="0" applyNumberFormat="1" applyFont="1" applyBorder="1" applyAlignment="1">
      <alignment horizontal="right" vertical="center" wrapText="1"/>
    </xf>
    <xf numFmtId="3" fontId="18" fillId="0" borderId="48" xfId="0" applyNumberFormat="1" applyFont="1" applyBorder="1" applyAlignment="1">
      <alignment horizontal="right" vertical="center" wrapText="1"/>
    </xf>
    <xf numFmtId="3" fontId="18" fillId="0" borderId="49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wrapText="1"/>
    </xf>
    <xf numFmtId="1" fontId="16" fillId="0" borderId="52" xfId="0" applyNumberFormat="1" applyFont="1" applyBorder="1" applyAlignment="1">
      <alignment horizontal="center" vertical="center" shrinkToFit="1"/>
    </xf>
    <xf numFmtId="3" fontId="17" fillId="0" borderId="52" xfId="0" applyNumberFormat="1" applyFont="1" applyBorder="1" applyAlignment="1">
      <alignment horizontal="right" wrapText="1"/>
    </xf>
    <xf numFmtId="3" fontId="17" fillId="0" borderId="53" xfId="0" applyNumberFormat="1" applyFont="1" applyBorder="1" applyAlignment="1">
      <alignment horizontal="right" vertical="center" wrapText="1"/>
    </xf>
    <xf numFmtId="3" fontId="17" fillId="0" borderId="54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0" xfId="0" applyFont="1"/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 wrapText="1"/>
    </xf>
    <xf numFmtId="49" fontId="15" fillId="0" borderId="37" xfId="0" applyNumberFormat="1" applyFont="1" applyBorder="1" applyAlignment="1">
      <alignment horizontal="left" wrapText="1"/>
    </xf>
    <xf numFmtId="1" fontId="16" fillId="0" borderId="45" xfId="0" applyNumberFormat="1" applyFont="1" applyBorder="1" applyAlignment="1">
      <alignment horizontal="center" vertical="center" shrinkToFit="1"/>
    </xf>
    <xf numFmtId="3" fontId="17" fillId="0" borderId="45" xfId="0" applyNumberFormat="1" applyFont="1" applyBorder="1" applyAlignment="1">
      <alignment horizontal="right" vertical="center" wrapText="1"/>
    </xf>
    <xf numFmtId="3" fontId="20" fillId="0" borderId="46" xfId="0" applyNumberFormat="1" applyFont="1" applyBorder="1" applyAlignment="1">
      <alignment horizontal="right" vertical="center" wrapText="1"/>
    </xf>
    <xf numFmtId="3" fontId="20" fillId="0" borderId="47" xfId="0" applyNumberFormat="1" applyFont="1" applyBorder="1" applyAlignment="1">
      <alignment horizontal="right" vertical="center" wrapText="1"/>
    </xf>
    <xf numFmtId="1" fontId="11" fillId="0" borderId="45" xfId="0" applyNumberFormat="1" applyFont="1" applyBorder="1" applyAlignment="1">
      <alignment horizontal="center" vertical="center" shrinkToFit="1"/>
    </xf>
    <xf numFmtId="3" fontId="19" fillId="0" borderId="45" xfId="0" applyNumberFormat="1" applyFont="1" applyBorder="1" applyAlignment="1">
      <alignment horizontal="right" wrapText="1"/>
    </xf>
    <xf numFmtId="3" fontId="18" fillId="0" borderId="46" xfId="0" applyNumberFormat="1" applyFont="1" applyBorder="1" applyAlignment="1">
      <alignment horizontal="right" vertical="center" wrapText="1"/>
    </xf>
    <xf numFmtId="3" fontId="18" fillId="0" borderId="47" xfId="0" applyNumberFormat="1" applyFont="1" applyBorder="1" applyAlignment="1">
      <alignment horizontal="right" vertical="center" wrapText="1"/>
    </xf>
    <xf numFmtId="1" fontId="9" fillId="0" borderId="45" xfId="0" applyNumberFormat="1" applyFont="1" applyBorder="1" applyAlignment="1">
      <alignment horizontal="center" vertical="center" shrinkToFit="1"/>
    </xf>
    <xf numFmtId="3" fontId="18" fillId="0" borderId="47" xfId="0" applyNumberFormat="1" applyFont="1" applyBorder="1" applyAlignment="1">
      <alignment horizontal="right" wrapText="1"/>
    </xf>
    <xf numFmtId="3" fontId="18" fillId="0" borderId="45" xfId="0" applyNumberFormat="1" applyFont="1" applyBorder="1" applyAlignment="1">
      <alignment horizontal="right" vertical="center" wrapText="1"/>
    </xf>
    <xf numFmtId="1" fontId="25" fillId="0" borderId="22" xfId="0" applyNumberFormat="1" applyFont="1" applyBorder="1" applyAlignment="1">
      <alignment horizontal="center" vertical="center" shrinkToFit="1"/>
    </xf>
    <xf numFmtId="1" fontId="9" fillId="0" borderId="59" xfId="0" applyNumberFormat="1" applyFont="1" applyBorder="1" applyAlignment="1">
      <alignment horizontal="center" vertical="center" shrinkToFit="1"/>
    </xf>
    <xf numFmtId="3" fontId="18" fillId="0" borderId="59" xfId="0" applyNumberFormat="1" applyFont="1" applyBorder="1" applyAlignment="1">
      <alignment horizontal="right" wrapText="1"/>
    </xf>
    <xf numFmtId="3" fontId="19" fillId="0" borderId="59" xfId="0" applyNumberFormat="1" applyFont="1" applyBorder="1" applyAlignment="1">
      <alignment horizontal="right" wrapText="1"/>
    </xf>
    <xf numFmtId="0" fontId="11" fillId="0" borderId="36" xfId="0" applyFont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1" fillId="0" borderId="3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35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1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 indent="25"/>
    </xf>
    <xf numFmtId="0" fontId="8" fillId="0" borderId="61" xfId="0" applyFont="1" applyBorder="1" applyAlignment="1">
      <alignment horizontal="left" vertical="top" wrapText="1" indent="25"/>
    </xf>
    <xf numFmtId="0" fontId="8" fillId="0" borderId="62" xfId="0" applyFont="1" applyBorder="1" applyAlignment="1">
      <alignment horizontal="left" vertical="top" wrapText="1" indent="25"/>
    </xf>
    <xf numFmtId="0" fontId="1" fillId="0" borderId="58" xfId="0" applyFont="1" applyBorder="1" applyAlignment="1">
      <alignment horizontal="left" vertical="top" wrapText="1"/>
    </xf>
    <xf numFmtId="0" fontId="1" fillId="0" borderId="5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left" vertical="top" wrapText="1" indent="21"/>
    </xf>
    <xf numFmtId="0" fontId="8" fillId="0" borderId="56" xfId="0" applyFont="1" applyBorder="1" applyAlignment="1">
      <alignment horizontal="left" vertical="top" wrapText="1" indent="21"/>
    </xf>
    <xf numFmtId="0" fontId="8" fillId="0" borderId="57" xfId="0" applyFont="1" applyBorder="1" applyAlignment="1">
      <alignment horizontal="left" vertical="top" wrapText="1" indent="21"/>
    </xf>
    <xf numFmtId="0" fontId="1" fillId="0" borderId="43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 indent="21"/>
    </xf>
    <xf numFmtId="0" fontId="2" fillId="0" borderId="19" xfId="0" applyFont="1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14" fillId="0" borderId="50" xfId="0" applyFont="1" applyBorder="1" applyAlignment="1">
      <alignment horizontal="left" vertical="top" wrapText="1"/>
    </xf>
    <xf numFmtId="0" fontId="14" fillId="0" borderId="51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1" fontId="7" fillId="2" borderId="11" xfId="0" applyNumberFormat="1" applyFont="1" applyFill="1" applyBorder="1" applyAlignment="1">
      <alignment horizontal="center" vertical="top" shrinkToFit="1"/>
    </xf>
    <xf numFmtId="1" fontId="7" fillId="2" borderId="12" xfId="0" applyNumberFormat="1" applyFont="1" applyFill="1" applyBorder="1" applyAlignment="1">
      <alignment horizontal="center" vertical="top" shrinkToFit="1"/>
    </xf>
    <xf numFmtId="0" fontId="8" fillId="0" borderId="19" xfId="0" applyFont="1" applyBorder="1" applyAlignment="1">
      <alignment horizontal="left" vertical="top" wrapText="1" indent="19"/>
    </xf>
    <xf numFmtId="0" fontId="8" fillId="0" borderId="9" xfId="0" applyFont="1" applyBorder="1" applyAlignment="1">
      <alignment horizontal="left" vertical="top" wrapText="1" indent="19"/>
    </xf>
    <xf numFmtId="0" fontId="8" fillId="0" borderId="10" xfId="0" applyFont="1" applyBorder="1" applyAlignment="1">
      <alignment horizontal="left" vertical="top" wrapText="1" indent="19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top" wrapText="1" inden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view="pageBreakPreview" zoomScale="110" zoomScaleNormal="100" zoomScaleSheetLayoutView="110" workbookViewId="0">
      <selection activeCell="E2" sqref="E2"/>
    </sheetView>
  </sheetViews>
  <sheetFormatPr defaultRowHeight="14.4" x14ac:dyDescent="0.3"/>
  <cols>
    <col min="2" max="2" width="43" customWidth="1"/>
    <col min="3" max="3" width="6.33203125" customWidth="1"/>
    <col min="6" max="6" width="7.44140625" customWidth="1"/>
    <col min="7" max="7" width="7.6640625" customWidth="1"/>
    <col min="8" max="8" width="10.109375" customWidth="1"/>
    <col min="9" max="9" width="9.109375" customWidth="1"/>
  </cols>
  <sheetData>
    <row r="1" spans="1:13" s="69" customFormat="1" ht="66" customHeight="1" x14ac:dyDescent="0.25">
      <c r="E1" s="177" t="s">
        <v>107</v>
      </c>
      <c r="F1" s="177"/>
      <c r="G1" s="177"/>
      <c r="H1" s="177"/>
      <c r="I1" s="177"/>
      <c r="J1" s="70"/>
      <c r="K1" s="70"/>
      <c r="L1" s="70"/>
      <c r="M1" s="70"/>
    </row>
    <row r="3" spans="1:13" x14ac:dyDescent="0.3">
      <c r="A3" s="185"/>
      <c r="B3" s="185"/>
      <c r="C3" s="185"/>
      <c r="D3" s="185"/>
      <c r="E3" s="185"/>
      <c r="F3" s="185"/>
      <c r="G3" s="185"/>
      <c r="H3" s="185"/>
      <c r="I3" s="1" t="s">
        <v>0</v>
      </c>
      <c r="J3" s="2"/>
    </row>
    <row r="4" spans="1:13" x14ac:dyDescent="0.3">
      <c r="A4" s="185"/>
      <c r="B4" s="185"/>
      <c r="C4" s="185"/>
      <c r="D4" s="185"/>
      <c r="E4" s="3"/>
      <c r="F4" s="3"/>
      <c r="G4" s="3"/>
      <c r="H4" s="4" t="s">
        <v>1</v>
      </c>
      <c r="I4" s="91">
        <v>2024</v>
      </c>
      <c r="J4" s="2"/>
    </row>
    <row r="5" spans="1:13" ht="15" customHeight="1" x14ac:dyDescent="0.3">
      <c r="A5" s="186" t="s">
        <v>80</v>
      </c>
      <c r="B5" s="186"/>
      <c r="C5" s="186"/>
      <c r="D5" s="186"/>
      <c r="E5" s="186"/>
      <c r="F5" s="186"/>
      <c r="G5" s="3"/>
      <c r="H5" s="28" t="s">
        <v>2</v>
      </c>
      <c r="I5" s="92" t="s">
        <v>78</v>
      </c>
      <c r="J5" s="2"/>
    </row>
    <row r="6" spans="1:13" x14ac:dyDescent="0.3">
      <c r="A6" s="187" t="s">
        <v>102</v>
      </c>
      <c r="B6" s="188"/>
      <c r="C6" s="188"/>
      <c r="D6" s="188"/>
      <c r="E6" s="5"/>
      <c r="F6" s="5"/>
      <c r="G6" s="5"/>
      <c r="H6" s="6" t="s">
        <v>3</v>
      </c>
      <c r="I6" s="91"/>
      <c r="J6" s="2"/>
    </row>
    <row r="7" spans="1:13" x14ac:dyDescent="0.3">
      <c r="A7" s="178" t="s">
        <v>4</v>
      </c>
      <c r="B7" s="178"/>
      <c r="C7" s="178"/>
      <c r="D7" s="178"/>
      <c r="E7" s="7"/>
      <c r="F7" s="7"/>
      <c r="G7" s="7"/>
      <c r="H7" s="8" t="s">
        <v>5</v>
      </c>
      <c r="I7" s="91"/>
      <c r="J7" s="2"/>
    </row>
    <row r="8" spans="1:13" x14ac:dyDescent="0.3">
      <c r="A8" s="178" t="s">
        <v>6</v>
      </c>
      <c r="B8" s="178"/>
      <c r="C8" s="178"/>
      <c r="D8" s="178"/>
      <c r="E8" s="7"/>
      <c r="F8" s="7"/>
      <c r="G8" s="7"/>
      <c r="H8" s="8" t="s">
        <v>7</v>
      </c>
      <c r="I8" s="91" t="s">
        <v>79</v>
      </c>
      <c r="J8" s="2"/>
    </row>
    <row r="9" spans="1:13" x14ac:dyDescent="0.3">
      <c r="A9" s="179" t="s">
        <v>98</v>
      </c>
      <c r="B9" s="178"/>
      <c r="C9" s="178"/>
      <c r="D9" s="178"/>
      <c r="E9" s="180"/>
      <c r="F9" s="180"/>
      <c r="G9" s="180"/>
      <c r="H9" s="180"/>
      <c r="I9" s="9"/>
      <c r="J9" s="2"/>
    </row>
    <row r="10" spans="1:13" x14ac:dyDescent="0.3">
      <c r="A10" s="179" t="s">
        <v>99</v>
      </c>
      <c r="B10" s="178"/>
      <c r="C10" s="178"/>
      <c r="D10" s="178"/>
      <c r="E10" s="181"/>
      <c r="F10" s="181"/>
      <c r="G10" s="181"/>
      <c r="H10" s="181"/>
      <c r="I10" s="10"/>
      <c r="J10" s="2"/>
    </row>
    <row r="11" spans="1:13" x14ac:dyDescent="0.3">
      <c r="A11" s="182" t="s">
        <v>103</v>
      </c>
      <c r="B11" s="183"/>
      <c r="C11" s="183"/>
      <c r="D11" s="183"/>
      <c r="E11" s="183"/>
      <c r="F11" s="183"/>
      <c r="G11" s="183"/>
      <c r="H11" s="183"/>
      <c r="I11" s="184"/>
      <c r="J11" s="2"/>
    </row>
    <row r="12" spans="1:13" ht="57.75" customHeight="1" x14ac:dyDescent="0.3">
      <c r="A12" s="163" t="s">
        <v>104</v>
      </c>
      <c r="B12" s="164"/>
      <c r="C12" s="164"/>
      <c r="D12" s="164"/>
      <c r="E12" s="164"/>
      <c r="F12" s="164"/>
      <c r="G12" s="164"/>
      <c r="H12" s="164"/>
      <c r="I12" s="164"/>
      <c r="J12" s="11"/>
    </row>
    <row r="13" spans="1:13" ht="15" thickBot="1" x14ac:dyDescent="0.35">
      <c r="A13" s="165" t="s">
        <v>8</v>
      </c>
      <c r="B13" s="165"/>
      <c r="C13" s="165"/>
      <c r="D13" s="165"/>
      <c r="E13" s="165"/>
      <c r="F13" s="165"/>
      <c r="G13" s="165"/>
      <c r="H13" s="165"/>
      <c r="I13" s="165"/>
      <c r="J13" s="165"/>
    </row>
    <row r="14" spans="1:13" ht="25.5" customHeight="1" x14ac:dyDescent="0.3">
      <c r="A14" s="166" t="s">
        <v>9</v>
      </c>
      <c r="B14" s="167"/>
      <c r="C14" s="170" t="s">
        <v>10</v>
      </c>
      <c r="D14" s="172" t="s">
        <v>11</v>
      </c>
      <c r="E14" s="173"/>
      <c r="F14" s="174" t="s">
        <v>12</v>
      </c>
      <c r="G14" s="175"/>
      <c r="H14" s="175"/>
      <c r="I14" s="176"/>
      <c r="J14" s="12"/>
    </row>
    <row r="15" spans="1:13" ht="27" thickBot="1" x14ac:dyDescent="0.35">
      <c r="A15" s="168"/>
      <c r="B15" s="169"/>
      <c r="C15" s="171"/>
      <c r="D15" s="13" t="s">
        <v>13</v>
      </c>
      <c r="E15" s="14" t="s">
        <v>14</v>
      </c>
      <c r="F15" s="15" t="s">
        <v>15</v>
      </c>
      <c r="G15" s="15" t="s">
        <v>16</v>
      </c>
      <c r="H15" s="13" t="s">
        <v>17</v>
      </c>
      <c r="I15" s="16" t="s">
        <v>18</v>
      </c>
      <c r="J15" s="12"/>
    </row>
    <row r="16" spans="1:13" ht="15" thickBot="1" x14ac:dyDescent="0.35">
      <c r="A16" s="158">
        <v>1</v>
      </c>
      <c r="B16" s="159"/>
      <c r="C16" s="17">
        <v>2</v>
      </c>
      <c r="D16" s="18">
        <v>3</v>
      </c>
      <c r="E16" s="19">
        <v>4</v>
      </c>
      <c r="F16" s="19">
        <v>5</v>
      </c>
      <c r="G16" s="19">
        <v>6</v>
      </c>
      <c r="H16" s="18">
        <v>7</v>
      </c>
      <c r="I16" s="20">
        <v>8</v>
      </c>
      <c r="J16" s="21"/>
    </row>
    <row r="17" spans="1:10" x14ac:dyDescent="0.3">
      <c r="A17" s="160" t="s">
        <v>19</v>
      </c>
      <c r="B17" s="161"/>
      <c r="C17" s="161"/>
      <c r="D17" s="161"/>
      <c r="E17" s="161"/>
      <c r="F17" s="161"/>
      <c r="G17" s="161"/>
      <c r="H17" s="161"/>
      <c r="I17" s="162"/>
      <c r="J17" s="2"/>
    </row>
    <row r="18" spans="1:10" x14ac:dyDescent="0.3">
      <c r="A18" s="157" t="s">
        <v>20</v>
      </c>
      <c r="B18" s="139"/>
      <c r="C18" s="54"/>
      <c r="D18" s="55"/>
      <c r="E18" s="56"/>
      <c r="F18" s="56"/>
      <c r="G18" s="56"/>
      <c r="H18" s="55"/>
      <c r="I18" s="57"/>
      <c r="J18" s="2"/>
    </row>
    <row r="19" spans="1:10" x14ac:dyDescent="0.3">
      <c r="A19" s="138" t="s">
        <v>97</v>
      </c>
      <c r="B19" s="118"/>
      <c r="C19" s="58">
        <v>10</v>
      </c>
      <c r="D19" s="65">
        <f>D21+D23</f>
        <v>105115</v>
      </c>
      <c r="E19" s="65">
        <f>E21+E23</f>
        <v>94202</v>
      </c>
      <c r="F19" s="65">
        <f>F21+F23</f>
        <v>105480</v>
      </c>
      <c r="G19" s="65">
        <f>E19</f>
        <v>94202</v>
      </c>
      <c r="H19" s="35">
        <f>G19-F19</f>
        <v>-11278</v>
      </c>
      <c r="I19" s="39">
        <f>G19/F19*100</f>
        <v>89.307925673113388</v>
      </c>
      <c r="J19" s="2"/>
    </row>
    <row r="20" spans="1:10" x14ac:dyDescent="0.3">
      <c r="A20" s="117" t="s">
        <v>21</v>
      </c>
      <c r="B20" s="119"/>
      <c r="C20" s="58">
        <v>11</v>
      </c>
      <c r="D20" s="61"/>
      <c r="E20" s="61"/>
      <c r="F20" s="61"/>
      <c r="G20" s="61"/>
      <c r="H20" s="33"/>
      <c r="I20" s="38"/>
      <c r="J20" s="2"/>
    </row>
    <row r="21" spans="1:10" x14ac:dyDescent="0.3">
      <c r="A21" s="117" t="s">
        <v>22</v>
      </c>
      <c r="B21" s="119"/>
      <c r="C21" s="58">
        <v>20</v>
      </c>
      <c r="D21" s="66">
        <v>17519</v>
      </c>
      <c r="E21" s="66">
        <v>15700</v>
      </c>
      <c r="F21" s="66">
        <v>17580</v>
      </c>
      <c r="G21" s="66">
        <f>E21</f>
        <v>15700</v>
      </c>
      <c r="H21" s="35">
        <f>G21-F21</f>
        <v>-1880</v>
      </c>
      <c r="I21" s="39">
        <f>G21/F21*100</f>
        <v>89.306029579067129</v>
      </c>
      <c r="J21" s="2"/>
    </row>
    <row r="22" spans="1:10" x14ac:dyDescent="0.3">
      <c r="A22" s="117" t="s">
        <v>23</v>
      </c>
      <c r="B22" s="119"/>
      <c r="C22" s="58">
        <v>30</v>
      </c>
      <c r="D22" s="61"/>
      <c r="E22" s="61"/>
      <c r="F22" s="61"/>
      <c r="G22" s="61"/>
      <c r="H22" s="33"/>
      <c r="I22" s="38"/>
      <c r="J22" s="2"/>
    </row>
    <row r="23" spans="1:10" ht="31.2" customHeight="1" x14ac:dyDescent="0.3">
      <c r="A23" s="129" t="s">
        <v>88</v>
      </c>
      <c r="B23" s="130"/>
      <c r="C23" s="59">
        <v>40</v>
      </c>
      <c r="D23" s="67">
        <v>87596</v>
      </c>
      <c r="E23" s="67">
        <v>78502</v>
      </c>
      <c r="F23" s="67">
        <v>87900</v>
      </c>
      <c r="G23" s="67">
        <f>E23</f>
        <v>78502</v>
      </c>
      <c r="H23" s="30">
        <f>G23-F23</f>
        <v>-9398</v>
      </c>
      <c r="I23" s="40">
        <f>G23/F23*100</f>
        <v>89.308304891922646</v>
      </c>
      <c r="J23" s="2"/>
    </row>
    <row r="24" spans="1:10" x14ac:dyDescent="0.3">
      <c r="A24" s="117" t="s">
        <v>24</v>
      </c>
      <c r="B24" s="119"/>
      <c r="C24" s="58">
        <v>50</v>
      </c>
      <c r="D24" s="61">
        <v>262</v>
      </c>
      <c r="E24" s="61">
        <v>30</v>
      </c>
      <c r="F24" s="61"/>
      <c r="G24" s="61">
        <f>E24</f>
        <v>30</v>
      </c>
      <c r="H24" s="35">
        <f t="shared" ref="H24:H31" si="0">G24-F24</f>
        <v>30</v>
      </c>
      <c r="I24" s="39"/>
      <c r="J24" s="2"/>
    </row>
    <row r="25" spans="1:10" x14ac:dyDescent="0.3">
      <c r="A25" s="117" t="s">
        <v>25</v>
      </c>
      <c r="B25" s="119"/>
      <c r="C25" s="60"/>
      <c r="D25" s="61"/>
      <c r="E25" s="61"/>
      <c r="F25" s="61"/>
      <c r="G25" s="61"/>
      <c r="H25" s="35"/>
      <c r="I25" s="38"/>
      <c r="J25" s="2"/>
    </row>
    <row r="26" spans="1:10" x14ac:dyDescent="0.3">
      <c r="A26" s="117" t="s">
        <v>26</v>
      </c>
      <c r="B26" s="119"/>
      <c r="C26" s="58">
        <v>51</v>
      </c>
      <c r="D26" s="64"/>
      <c r="E26" s="64"/>
      <c r="F26" s="34"/>
      <c r="G26" s="34"/>
      <c r="H26" s="35"/>
      <c r="I26" s="38"/>
      <c r="J26" s="2"/>
    </row>
    <row r="27" spans="1:10" x14ac:dyDescent="0.3">
      <c r="A27" s="117" t="s">
        <v>27</v>
      </c>
      <c r="B27" s="119"/>
      <c r="C27" s="58">
        <v>52</v>
      </c>
      <c r="D27" s="34">
        <v>262</v>
      </c>
      <c r="E27" s="34">
        <v>30</v>
      </c>
      <c r="F27" s="34"/>
      <c r="G27" s="34">
        <f>E27</f>
        <v>30</v>
      </c>
      <c r="H27" s="35">
        <f t="shared" si="0"/>
        <v>30</v>
      </c>
      <c r="I27" s="38"/>
      <c r="J27" s="2"/>
    </row>
    <row r="28" spans="1:10" ht="29.4" customHeight="1" x14ac:dyDescent="0.3">
      <c r="A28" s="138" t="s">
        <v>95</v>
      </c>
      <c r="B28" s="118"/>
      <c r="C28" s="58">
        <v>53</v>
      </c>
      <c r="D28" s="36"/>
      <c r="E28" s="36"/>
      <c r="F28" s="36"/>
      <c r="G28" s="34"/>
      <c r="H28" s="35"/>
      <c r="I28" s="39"/>
      <c r="J28" s="2"/>
    </row>
    <row r="29" spans="1:10" x14ac:dyDescent="0.3">
      <c r="A29" s="117" t="s">
        <v>28</v>
      </c>
      <c r="B29" s="119"/>
      <c r="C29" s="58">
        <v>60</v>
      </c>
      <c r="D29" s="34"/>
      <c r="E29" s="34"/>
      <c r="F29" s="34"/>
      <c r="G29" s="34"/>
      <c r="H29" s="35"/>
      <c r="I29" s="38"/>
      <c r="J29" s="2"/>
    </row>
    <row r="30" spans="1:10" x14ac:dyDescent="0.3">
      <c r="A30" s="117" t="s">
        <v>29</v>
      </c>
      <c r="B30" s="119"/>
      <c r="C30" s="58">
        <v>70</v>
      </c>
      <c r="D30" s="34"/>
      <c r="E30" s="34"/>
      <c r="F30" s="34"/>
      <c r="G30" s="34"/>
      <c r="H30" s="35"/>
      <c r="I30" s="38"/>
      <c r="J30" s="2"/>
    </row>
    <row r="31" spans="1:10" x14ac:dyDescent="0.3">
      <c r="A31" s="117" t="s">
        <v>30</v>
      </c>
      <c r="B31" s="119"/>
      <c r="C31" s="58">
        <v>80</v>
      </c>
      <c r="D31" s="34">
        <v>4421</v>
      </c>
      <c r="E31" s="34">
        <v>4651</v>
      </c>
      <c r="F31" s="34"/>
      <c r="G31" s="34">
        <f t="shared" ref="G31" si="1">E31</f>
        <v>4651</v>
      </c>
      <c r="H31" s="35">
        <f t="shared" si="0"/>
        <v>4651</v>
      </c>
      <c r="I31" s="38"/>
      <c r="J31" s="2"/>
    </row>
    <row r="32" spans="1:10" x14ac:dyDescent="0.3">
      <c r="A32" s="117" t="s">
        <v>25</v>
      </c>
      <c r="B32" s="119"/>
      <c r="C32" s="60"/>
      <c r="D32" s="34"/>
      <c r="E32" s="34"/>
      <c r="F32" s="34"/>
      <c r="G32" s="34"/>
      <c r="H32" s="33"/>
      <c r="I32" s="38"/>
      <c r="J32" s="2"/>
    </row>
    <row r="33" spans="1:10" x14ac:dyDescent="0.3">
      <c r="A33" s="138" t="s">
        <v>31</v>
      </c>
      <c r="B33" s="118"/>
      <c r="C33" s="58">
        <v>81</v>
      </c>
      <c r="D33" s="36"/>
      <c r="E33" s="36"/>
      <c r="F33" s="36"/>
      <c r="G33" s="34"/>
      <c r="H33" s="35"/>
      <c r="I33" s="39"/>
      <c r="J33" s="2"/>
    </row>
    <row r="34" spans="1:10" x14ac:dyDescent="0.3">
      <c r="A34" s="117" t="s">
        <v>32</v>
      </c>
      <c r="B34" s="119"/>
      <c r="C34" s="58">
        <v>82</v>
      </c>
      <c r="D34" s="34"/>
      <c r="E34" s="34"/>
      <c r="F34" s="34"/>
      <c r="G34" s="34"/>
      <c r="H34" s="33"/>
      <c r="I34" s="38"/>
      <c r="J34" s="2"/>
    </row>
    <row r="35" spans="1:10" x14ac:dyDescent="0.3">
      <c r="A35" s="129" t="s">
        <v>87</v>
      </c>
      <c r="B35" s="130"/>
      <c r="C35" s="59">
        <v>90</v>
      </c>
      <c r="D35" s="42">
        <f>D23+D24+D31</f>
        <v>92279</v>
      </c>
      <c r="E35" s="42">
        <f>E23+E24+E31</f>
        <v>83183</v>
      </c>
      <c r="F35" s="42">
        <f>F23+F24+F31</f>
        <v>87900</v>
      </c>
      <c r="G35" s="42">
        <f>G23+G24+G31</f>
        <v>83183</v>
      </c>
      <c r="H35" s="30">
        <f>G35-F35</f>
        <v>-4717</v>
      </c>
      <c r="I35" s="40">
        <f>G35/F35*100</f>
        <v>94.633674630261666</v>
      </c>
      <c r="J35" s="2"/>
    </row>
    <row r="36" spans="1:10" x14ac:dyDescent="0.3">
      <c r="A36" s="157" t="s">
        <v>33</v>
      </c>
      <c r="B36" s="139"/>
      <c r="C36" s="60"/>
      <c r="D36" s="34"/>
      <c r="E36" s="34"/>
      <c r="F36" s="34"/>
      <c r="G36" s="34"/>
      <c r="H36" s="33"/>
      <c r="I36" s="38"/>
      <c r="J36" s="2"/>
    </row>
    <row r="37" spans="1:10" x14ac:dyDescent="0.3">
      <c r="A37" s="138" t="s">
        <v>96</v>
      </c>
      <c r="B37" s="118"/>
      <c r="C37" s="32">
        <v>100</v>
      </c>
      <c r="D37" s="36">
        <v>82485</v>
      </c>
      <c r="E37" s="36">
        <v>71337</v>
      </c>
      <c r="F37" s="36">
        <v>76928</v>
      </c>
      <c r="G37" s="36">
        <f>E37</f>
        <v>71337</v>
      </c>
      <c r="H37" s="35">
        <f>G37-F37</f>
        <v>-5591</v>
      </c>
      <c r="I37" s="39">
        <f>G37/F37*100</f>
        <v>92.73216514143094</v>
      </c>
      <c r="J37" s="2"/>
    </row>
    <row r="38" spans="1:10" x14ac:dyDescent="0.3">
      <c r="A38" s="117" t="s">
        <v>34</v>
      </c>
      <c r="B38" s="119"/>
      <c r="C38" s="32">
        <v>110</v>
      </c>
      <c r="D38" s="34">
        <v>4739</v>
      </c>
      <c r="E38" s="34">
        <v>6076</v>
      </c>
      <c r="F38" s="34">
        <v>5612</v>
      </c>
      <c r="G38" s="34">
        <f>E38</f>
        <v>6076</v>
      </c>
      <c r="H38" s="35">
        <f>G38-F38</f>
        <v>464</v>
      </c>
      <c r="I38" s="39">
        <f>G38/F38*100</f>
        <v>108.26799714896651</v>
      </c>
      <c r="J38" s="2"/>
    </row>
    <row r="39" spans="1:10" x14ac:dyDescent="0.3">
      <c r="A39" s="117" t="s">
        <v>35</v>
      </c>
      <c r="B39" s="119"/>
      <c r="C39" s="32">
        <v>120</v>
      </c>
      <c r="D39" s="34">
        <v>179</v>
      </c>
      <c r="E39" s="34">
        <v>398</v>
      </c>
      <c r="F39" s="34">
        <v>432</v>
      </c>
      <c r="G39" s="34">
        <f>E39</f>
        <v>398</v>
      </c>
      <c r="H39" s="35">
        <f>G39-F39</f>
        <v>-34</v>
      </c>
      <c r="I39" s="39">
        <f>G39/F39*100</f>
        <v>92.129629629629633</v>
      </c>
      <c r="J39" s="2"/>
    </row>
    <row r="40" spans="1:10" x14ac:dyDescent="0.3">
      <c r="A40" s="117" t="s">
        <v>36</v>
      </c>
      <c r="B40" s="119"/>
      <c r="C40" s="32">
        <v>130</v>
      </c>
      <c r="D40" s="34"/>
      <c r="E40" s="34"/>
      <c r="F40" s="34">
        <v>648</v>
      </c>
      <c r="G40" s="34"/>
      <c r="H40" s="35">
        <f>G40-F40</f>
        <v>-648</v>
      </c>
      <c r="I40" s="39">
        <f>G40/F40*100</f>
        <v>0</v>
      </c>
      <c r="J40" s="2"/>
    </row>
    <row r="41" spans="1:10" x14ac:dyDescent="0.3">
      <c r="A41" s="117" t="s">
        <v>37</v>
      </c>
      <c r="B41" s="119"/>
      <c r="C41" s="32">
        <v>140</v>
      </c>
      <c r="D41" s="34"/>
      <c r="E41" s="34"/>
      <c r="F41" s="34"/>
      <c r="G41" s="34"/>
      <c r="H41" s="35"/>
      <c r="I41" s="39"/>
      <c r="J41" s="2"/>
    </row>
    <row r="42" spans="1:10" x14ac:dyDescent="0.3">
      <c r="A42" s="117" t="s">
        <v>38</v>
      </c>
      <c r="B42" s="119"/>
      <c r="C42" s="32">
        <v>150</v>
      </c>
      <c r="D42" s="34"/>
      <c r="E42" s="34"/>
      <c r="F42" s="34"/>
      <c r="G42" s="34"/>
      <c r="H42" s="35"/>
      <c r="I42" s="39"/>
      <c r="J42" s="2"/>
    </row>
    <row r="43" spans="1:10" x14ac:dyDescent="0.3">
      <c r="A43" s="117" t="s">
        <v>39</v>
      </c>
      <c r="B43" s="119"/>
      <c r="C43" s="32">
        <v>160</v>
      </c>
      <c r="D43" s="34">
        <v>4165</v>
      </c>
      <c r="E43" s="34">
        <v>5600</v>
      </c>
      <c r="F43" s="34">
        <v>4200</v>
      </c>
      <c r="G43" s="34">
        <f>E43</f>
        <v>5600</v>
      </c>
      <c r="H43" s="35">
        <f>G43-F43</f>
        <v>1400</v>
      </c>
      <c r="I43" s="39">
        <f t="shared" ref="I43:I46" si="2">G43/F43*100</f>
        <v>133.33333333333331</v>
      </c>
      <c r="J43" s="2"/>
    </row>
    <row r="44" spans="1:10" x14ac:dyDescent="0.3">
      <c r="A44" s="153" t="s">
        <v>40</v>
      </c>
      <c r="B44" s="154"/>
      <c r="C44" s="80">
        <v>170</v>
      </c>
      <c r="D44" s="81">
        <f>D37+D38+D39+D43</f>
        <v>91568</v>
      </c>
      <c r="E44" s="81">
        <f>E37+E38+E39+E43</f>
        <v>83411</v>
      </c>
      <c r="F44" s="81">
        <f>F37+F38+F39+F40+F43</f>
        <v>87820</v>
      </c>
      <c r="G44" s="81">
        <f>G37+G38+G39+G43</f>
        <v>83411</v>
      </c>
      <c r="H44" s="82">
        <f>G44-F44</f>
        <v>-4409</v>
      </c>
      <c r="I44" s="83">
        <f t="shared" si="2"/>
        <v>94.979503529947621</v>
      </c>
      <c r="J44" s="2"/>
    </row>
    <row r="45" spans="1:10" x14ac:dyDescent="0.3">
      <c r="A45" s="155" t="s">
        <v>41</v>
      </c>
      <c r="B45" s="156"/>
      <c r="C45" s="71"/>
      <c r="D45" s="73"/>
      <c r="E45" s="73"/>
      <c r="F45" s="73"/>
      <c r="G45" s="73"/>
      <c r="H45" s="72"/>
      <c r="I45" s="74"/>
      <c r="J45" s="2"/>
    </row>
    <row r="46" spans="1:10" x14ac:dyDescent="0.3">
      <c r="A46" s="117" t="s">
        <v>42</v>
      </c>
      <c r="B46" s="119"/>
      <c r="C46" s="32">
        <v>180</v>
      </c>
      <c r="D46" s="34">
        <v>5111</v>
      </c>
      <c r="E46" s="34">
        <v>7165</v>
      </c>
      <c r="F46" s="34">
        <v>10972</v>
      </c>
      <c r="G46" s="34">
        <f>E46</f>
        <v>7165</v>
      </c>
      <c r="H46" s="33">
        <f>G46-F46</f>
        <v>-3807</v>
      </c>
      <c r="I46" s="40">
        <f t="shared" si="2"/>
        <v>65.302588406853815</v>
      </c>
      <c r="J46" s="2"/>
    </row>
    <row r="47" spans="1:10" x14ac:dyDescent="0.3">
      <c r="A47" s="117" t="s">
        <v>43</v>
      </c>
      <c r="B47" s="119"/>
      <c r="C47" s="32">
        <v>181</v>
      </c>
      <c r="D47" s="34">
        <v>5111</v>
      </c>
      <c r="E47" s="34">
        <v>7165</v>
      </c>
      <c r="F47" s="34">
        <v>10972</v>
      </c>
      <c r="G47" s="34">
        <f>E47</f>
        <v>7165</v>
      </c>
      <c r="H47" s="35">
        <f>G47-F47</f>
        <v>-3807</v>
      </c>
      <c r="I47" s="39">
        <f>G47/F47*100</f>
        <v>65.302588406853815</v>
      </c>
      <c r="J47" s="2"/>
    </row>
    <row r="48" spans="1:10" x14ac:dyDescent="0.3">
      <c r="A48" s="117" t="s">
        <v>44</v>
      </c>
      <c r="B48" s="119"/>
      <c r="C48" s="32">
        <v>182</v>
      </c>
      <c r="D48" s="34"/>
      <c r="E48" s="34"/>
      <c r="F48" s="34"/>
      <c r="G48" s="34"/>
      <c r="H48" s="35"/>
      <c r="I48" s="39"/>
      <c r="J48" s="2"/>
    </row>
    <row r="49" spans="1:10" x14ac:dyDescent="0.3">
      <c r="A49" s="138" t="s">
        <v>45</v>
      </c>
      <c r="B49" s="118"/>
      <c r="C49" s="32">
        <v>190</v>
      </c>
      <c r="D49" s="36">
        <v>455</v>
      </c>
      <c r="E49" s="36">
        <v>721</v>
      </c>
      <c r="F49" s="36">
        <v>4280</v>
      </c>
      <c r="G49" s="36">
        <f>E49</f>
        <v>721</v>
      </c>
      <c r="H49" s="35">
        <f t="shared" ref="H49:H59" si="3">G49-F49</f>
        <v>-3559</v>
      </c>
      <c r="I49" s="39">
        <f t="shared" ref="I49:I59" si="4">G49/F49*100</f>
        <v>16.845794392523363</v>
      </c>
      <c r="J49" s="2"/>
    </row>
    <row r="50" spans="1:10" x14ac:dyDescent="0.3">
      <c r="A50" s="117" t="s">
        <v>43</v>
      </c>
      <c r="B50" s="119"/>
      <c r="C50" s="32">
        <v>191</v>
      </c>
      <c r="D50" s="34">
        <v>455</v>
      </c>
      <c r="E50" s="34">
        <v>721</v>
      </c>
      <c r="F50" s="34">
        <v>4280</v>
      </c>
      <c r="G50" s="34">
        <f>E50</f>
        <v>721</v>
      </c>
      <c r="H50" s="35">
        <f t="shared" si="3"/>
        <v>-3559</v>
      </c>
      <c r="I50" s="39">
        <f t="shared" si="4"/>
        <v>16.845794392523363</v>
      </c>
      <c r="J50" s="2"/>
    </row>
    <row r="51" spans="1:10" x14ac:dyDescent="0.3">
      <c r="A51" s="117" t="s">
        <v>44</v>
      </c>
      <c r="B51" s="119"/>
      <c r="C51" s="32">
        <v>192</v>
      </c>
      <c r="D51" s="34"/>
      <c r="E51" s="34"/>
      <c r="F51" s="34"/>
      <c r="G51" s="34"/>
      <c r="H51" s="35"/>
      <c r="I51" s="39"/>
      <c r="J51" s="2"/>
    </row>
    <row r="52" spans="1:10" x14ac:dyDescent="0.3">
      <c r="A52" s="138" t="s">
        <v>94</v>
      </c>
      <c r="B52" s="118"/>
      <c r="C52" s="32">
        <v>200</v>
      </c>
      <c r="D52" s="36">
        <v>711</v>
      </c>
      <c r="E52" s="36">
        <v>228</v>
      </c>
      <c r="F52" s="36">
        <v>80</v>
      </c>
      <c r="G52" s="36">
        <f>E52</f>
        <v>228</v>
      </c>
      <c r="H52" s="35">
        <f t="shared" si="3"/>
        <v>148</v>
      </c>
      <c r="I52" s="39">
        <f t="shared" si="4"/>
        <v>285</v>
      </c>
      <c r="J52" s="2"/>
    </row>
    <row r="53" spans="1:10" x14ac:dyDescent="0.3">
      <c r="A53" s="117" t="s">
        <v>43</v>
      </c>
      <c r="B53" s="119"/>
      <c r="C53" s="32">
        <v>201</v>
      </c>
      <c r="D53" s="34">
        <v>711</v>
      </c>
      <c r="E53" s="34"/>
      <c r="F53" s="34">
        <v>80</v>
      </c>
      <c r="G53" s="36"/>
      <c r="H53" s="35">
        <f t="shared" si="3"/>
        <v>-80</v>
      </c>
      <c r="I53" s="39">
        <f t="shared" si="4"/>
        <v>0</v>
      </c>
      <c r="J53" s="2"/>
    </row>
    <row r="54" spans="1:10" ht="15" thickBot="1" x14ac:dyDescent="0.35">
      <c r="A54" s="131" t="s">
        <v>44</v>
      </c>
      <c r="B54" s="132"/>
      <c r="C54" s="41">
        <v>202</v>
      </c>
      <c r="D54" s="79"/>
      <c r="E54" s="79">
        <v>228</v>
      </c>
      <c r="F54" s="79"/>
      <c r="G54" s="44">
        <f t="shared" ref="G54:G58" si="5">E54</f>
        <v>228</v>
      </c>
      <c r="H54" s="43"/>
      <c r="I54" s="45"/>
      <c r="J54" s="2"/>
    </row>
    <row r="55" spans="1:10" x14ac:dyDescent="0.3">
      <c r="A55" s="151" t="s">
        <v>46</v>
      </c>
      <c r="B55" s="152"/>
      <c r="C55" s="75">
        <v>210</v>
      </c>
      <c r="D55" s="77"/>
      <c r="E55" s="77"/>
      <c r="F55" s="77">
        <v>16</v>
      </c>
      <c r="G55" s="77"/>
      <c r="H55" s="76"/>
      <c r="I55" s="78"/>
      <c r="J55" s="2"/>
    </row>
    <row r="56" spans="1:10" x14ac:dyDescent="0.3">
      <c r="A56" s="117" t="s">
        <v>47</v>
      </c>
      <c r="B56" s="119"/>
      <c r="C56" s="32">
        <v>220</v>
      </c>
      <c r="D56" s="34">
        <v>711</v>
      </c>
      <c r="E56" s="34">
        <v>228</v>
      </c>
      <c r="F56" s="34">
        <v>64</v>
      </c>
      <c r="G56" s="36">
        <f t="shared" si="5"/>
        <v>228</v>
      </c>
      <c r="H56" s="35">
        <f t="shared" si="3"/>
        <v>164</v>
      </c>
      <c r="I56" s="39"/>
      <c r="J56" s="2"/>
    </row>
    <row r="57" spans="1:10" x14ac:dyDescent="0.3">
      <c r="A57" s="117" t="s">
        <v>43</v>
      </c>
      <c r="B57" s="119"/>
      <c r="C57" s="32">
        <v>221</v>
      </c>
      <c r="D57" s="34">
        <f>D53-D55</f>
        <v>711</v>
      </c>
      <c r="E57" s="34"/>
      <c r="F57" s="34">
        <v>64</v>
      </c>
      <c r="G57" s="36"/>
      <c r="H57" s="35">
        <f t="shared" si="3"/>
        <v>-64</v>
      </c>
      <c r="I57" s="39">
        <f t="shared" si="4"/>
        <v>0</v>
      </c>
      <c r="J57" s="2"/>
    </row>
    <row r="58" spans="1:10" x14ac:dyDescent="0.3">
      <c r="A58" s="117" t="s">
        <v>44</v>
      </c>
      <c r="B58" s="119"/>
      <c r="C58" s="32">
        <v>222</v>
      </c>
      <c r="D58" s="34"/>
      <c r="E58" s="34">
        <v>228</v>
      </c>
      <c r="F58" s="34"/>
      <c r="G58" s="36">
        <f t="shared" si="5"/>
        <v>228</v>
      </c>
      <c r="H58" s="35"/>
      <c r="I58" s="39"/>
      <c r="J58" s="2"/>
    </row>
    <row r="59" spans="1:10" ht="15" thickBot="1" x14ac:dyDescent="0.35">
      <c r="A59" s="148" t="s">
        <v>48</v>
      </c>
      <c r="B59" s="149"/>
      <c r="C59" s="41">
        <v>230</v>
      </c>
      <c r="D59" s="44">
        <f>D57*25%</f>
        <v>177.75</v>
      </c>
      <c r="E59" s="44"/>
      <c r="F59" s="44">
        <v>16</v>
      </c>
      <c r="G59" s="44"/>
      <c r="H59" s="35">
        <f t="shared" si="3"/>
        <v>-16</v>
      </c>
      <c r="I59" s="39">
        <f t="shared" si="4"/>
        <v>0</v>
      </c>
      <c r="J59" s="2"/>
    </row>
    <row r="60" spans="1:10" ht="15" thickBot="1" x14ac:dyDescent="0.35">
      <c r="A60" s="150" t="s">
        <v>49</v>
      </c>
      <c r="B60" s="134"/>
      <c r="C60" s="134"/>
      <c r="D60" s="134"/>
      <c r="E60" s="134"/>
      <c r="F60" s="134"/>
      <c r="G60" s="134"/>
      <c r="H60" s="134"/>
      <c r="I60" s="135"/>
      <c r="J60" s="2"/>
    </row>
    <row r="61" spans="1:10" x14ac:dyDescent="0.3">
      <c r="A61" s="136" t="s">
        <v>50</v>
      </c>
      <c r="B61" s="137"/>
      <c r="C61" s="97">
        <v>240</v>
      </c>
      <c r="D61" s="73">
        <v>63736</v>
      </c>
      <c r="E61" s="73">
        <v>48752</v>
      </c>
      <c r="F61" s="98">
        <v>53500</v>
      </c>
      <c r="G61" s="73">
        <f>E61</f>
        <v>48752</v>
      </c>
      <c r="H61" s="99">
        <f t="shared" ref="H61:H69" si="6">G61-F61</f>
        <v>-4748</v>
      </c>
      <c r="I61" s="100">
        <f t="shared" ref="I61:I69" si="7">G61/F61*100</f>
        <v>91.125233644859819</v>
      </c>
      <c r="J61" s="2"/>
    </row>
    <row r="62" spans="1:10" x14ac:dyDescent="0.3">
      <c r="A62" s="117" t="s">
        <v>51</v>
      </c>
      <c r="B62" s="119"/>
      <c r="C62" s="32">
        <v>250</v>
      </c>
      <c r="D62" s="34">
        <v>19048</v>
      </c>
      <c r="E62" s="34">
        <v>23379</v>
      </c>
      <c r="F62" s="61">
        <v>23328</v>
      </c>
      <c r="G62" s="34">
        <f>E62</f>
        <v>23379</v>
      </c>
      <c r="H62" s="35">
        <f t="shared" si="6"/>
        <v>51</v>
      </c>
      <c r="I62" s="39">
        <f t="shared" si="7"/>
        <v>100.21862139917694</v>
      </c>
      <c r="J62" s="2"/>
    </row>
    <row r="63" spans="1:10" x14ac:dyDescent="0.3">
      <c r="A63" s="117" t="s">
        <v>52</v>
      </c>
      <c r="B63" s="119"/>
      <c r="C63" s="32">
        <v>260</v>
      </c>
      <c r="D63" s="34">
        <v>3971</v>
      </c>
      <c r="E63" s="34">
        <v>4841</v>
      </c>
      <c r="F63" s="61">
        <v>5092</v>
      </c>
      <c r="G63" s="34">
        <f>E63</f>
        <v>4841</v>
      </c>
      <c r="H63" s="35">
        <f t="shared" si="6"/>
        <v>-251</v>
      </c>
      <c r="I63" s="39">
        <f t="shared" si="7"/>
        <v>95.070699135899446</v>
      </c>
      <c r="J63" s="2"/>
    </row>
    <row r="64" spans="1:10" x14ac:dyDescent="0.3">
      <c r="A64" s="117" t="s">
        <v>53</v>
      </c>
      <c r="B64" s="119"/>
      <c r="C64" s="32">
        <v>270</v>
      </c>
      <c r="D64" s="34">
        <v>99</v>
      </c>
      <c r="E64" s="34">
        <v>148</v>
      </c>
      <c r="F64" s="34">
        <v>100</v>
      </c>
      <c r="G64" s="34">
        <f>E64</f>
        <v>148</v>
      </c>
      <c r="H64" s="35">
        <f t="shared" si="6"/>
        <v>48</v>
      </c>
      <c r="I64" s="39">
        <f t="shared" si="7"/>
        <v>148</v>
      </c>
      <c r="J64" s="2"/>
    </row>
    <row r="65" spans="1:10" x14ac:dyDescent="0.3">
      <c r="A65" s="117" t="s">
        <v>36</v>
      </c>
      <c r="B65" s="119"/>
      <c r="C65" s="32">
        <v>280</v>
      </c>
      <c r="D65" s="34">
        <v>549</v>
      </c>
      <c r="E65" s="34">
        <v>691</v>
      </c>
      <c r="F65" s="34">
        <v>1600</v>
      </c>
      <c r="G65" s="34">
        <f>E65</f>
        <v>691</v>
      </c>
      <c r="H65" s="35">
        <f t="shared" si="6"/>
        <v>-909</v>
      </c>
      <c r="I65" s="39">
        <f t="shared" si="7"/>
        <v>43.1875</v>
      </c>
      <c r="J65" s="2"/>
    </row>
    <row r="66" spans="1:10" ht="15" thickBot="1" x14ac:dyDescent="0.35">
      <c r="A66" s="141" t="s">
        <v>86</v>
      </c>
      <c r="B66" s="142"/>
      <c r="C66" s="52">
        <v>290</v>
      </c>
      <c r="D66" s="53">
        <f>D61+D62+D63+D64+D65</f>
        <v>87403</v>
      </c>
      <c r="E66" s="53">
        <f>E61+E62+E63+E64+E65</f>
        <v>77811</v>
      </c>
      <c r="F66" s="53">
        <f>F61+F62+F63+F64+F65</f>
        <v>83620</v>
      </c>
      <c r="G66" s="53">
        <f>G61+G62+G63+G64+G65</f>
        <v>77811</v>
      </c>
      <c r="H66" s="30">
        <f>H61+H62+H63+H64+H65</f>
        <v>-5809</v>
      </c>
      <c r="I66" s="40">
        <f t="shared" si="7"/>
        <v>93.053097345132741</v>
      </c>
      <c r="J66" s="2"/>
    </row>
    <row r="67" spans="1:10" ht="15" thickBot="1" x14ac:dyDescent="0.35">
      <c r="A67" s="143" t="s">
        <v>100</v>
      </c>
      <c r="B67" s="144"/>
      <c r="C67" s="144"/>
      <c r="D67" s="144"/>
      <c r="E67" s="144"/>
      <c r="F67" s="144"/>
      <c r="G67" s="144"/>
      <c r="H67" s="144"/>
      <c r="I67" s="145"/>
      <c r="J67" s="2"/>
    </row>
    <row r="68" spans="1:10" ht="28.2" customHeight="1" x14ac:dyDescent="0.3">
      <c r="A68" s="146" t="s">
        <v>54</v>
      </c>
      <c r="B68" s="147"/>
      <c r="C68" s="93">
        <v>300</v>
      </c>
      <c r="D68" s="94">
        <f>D69+D70+D71+D72</f>
        <v>0</v>
      </c>
      <c r="E68" s="94">
        <f>E69+E70+E71+E72</f>
        <v>349</v>
      </c>
      <c r="F68" s="94">
        <f>F69+F70+F71+F72</f>
        <v>564</v>
      </c>
      <c r="G68" s="94">
        <f>G69+G70+G71+G72</f>
        <v>349</v>
      </c>
      <c r="H68" s="95">
        <f t="shared" si="6"/>
        <v>-215</v>
      </c>
      <c r="I68" s="96">
        <f t="shared" si="7"/>
        <v>61.87943262411347</v>
      </c>
      <c r="J68" s="2"/>
    </row>
    <row r="69" spans="1:10" x14ac:dyDescent="0.3">
      <c r="A69" s="117" t="s">
        <v>55</v>
      </c>
      <c r="B69" s="119"/>
      <c r="C69" s="32">
        <v>301</v>
      </c>
      <c r="D69" s="35"/>
      <c r="E69" s="36">
        <v>98</v>
      </c>
      <c r="F69" s="36">
        <v>16</v>
      </c>
      <c r="G69" s="103">
        <f t="shared" ref="G69:G73" si="8">E69</f>
        <v>98</v>
      </c>
      <c r="H69" s="62">
        <f t="shared" si="6"/>
        <v>82</v>
      </c>
      <c r="I69" s="63">
        <f t="shared" si="7"/>
        <v>612.5</v>
      </c>
      <c r="J69" s="2"/>
    </row>
    <row r="70" spans="1:10" ht="27.6" customHeight="1" x14ac:dyDescent="0.3">
      <c r="A70" s="140" t="s">
        <v>56</v>
      </c>
      <c r="B70" s="118"/>
      <c r="C70" s="32">
        <v>302</v>
      </c>
      <c r="D70" s="35"/>
      <c r="E70" s="36"/>
      <c r="F70" s="36">
        <v>532</v>
      </c>
      <c r="G70" s="103"/>
      <c r="H70" s="62">
        <f t="shared" ref="H70:H73" si="9">G70-F70</f>
        <v>-532</v>
      </c>
      <c r="I70" s="63"/>
      <c r="J70" s="2"/>
    </row>
    <row r="71" spans="1:10" ht="29.4" customHeight="1" x14ac:dyDescent="0.3">
      <c r="A71" s="140" t="s">
        <v>57</v>
      </c>
      <c r="B71" s="118"/>
      <c r="C71" s="32">
        <v>303</v>
      </c>
      <c r="D71" s="35"/>
      <c r="E71" s="36"/>
      <c r="F71" s="36"/>
      <c r="G71" s="103"/>
      <c r="H71" s="62"/>
      <c r="I71" s="63"/>
      <c r="J71" s="2"/>
    </row>
    <row r="72" spans="1:10" x14ac:dyDescent="0.3">
      <c r="A72" s="138" t="s">
        <v>58</v>
      </c>
      <c r="B72" s="118"/>
      <c r="C72" s="32">
        <v>304</v>
      </c>
      <c r="D72" s="35"/>
      <c r="E72" s="36">
        <v>251</v>
      </c>
      <c r="F72" s="36">
        <v>16</v>
      </c>
      <c r="G72" s="103">
        <v>251</v>
      </c>
      <c r="H72" s="62">
        <f t="shared" si="9"/>
        <v>235</v>
      </c>
      <c r="I72" s="63">
        <f t="shared" ref="I72:I73" si="10">G72/F72*100</f>
        <v>1568.75</v>
      </c>
      <c r="J72" s="2"/>
    </row>
    <row r="73" spans="1:10" ht="28.8" customHeight="1" x14ac:dyDescent="0.3">
      <c r="A73" s="117" t="s">
        <v>59</v>
      </c>
      <c r="B73" s="119"/>
      <c r="C73" s="37" t="s">
        <v>82</v>
      </c>
      <c r="D73" s="35"/>
      <c r="E73" s="36">
        <v>251</v>
      </c>
      <c r="F73" s="36">
        <v>15</v>
      </c>
      <c r="G73" s="103">
        <f t="shared" si="8"/>
        <v>251</v>
      </c>
      <c r="H73" s="62">
        <f t="shared" si="9"/>
        <v>236</v>
      </c>
      <c r="I73" s="63">
        <f t="shared" si="10"/>
        <v>1673.3333333333335</v>
      </c>
      <c r="J73" s="2"/>
    </row>
    <row r="74" spans="1:10" x14ac:dyDescent="0.3">
      <c r="A74" s="117" t="s">
        <v>60</v>
      </c>
      <c r="B74" s="119"/>
      <c r="C74" s="37" t="s">
        <v>83</v>
      </c>
      <c r="D74" s="35"/>
      <c r="E74" s="36"/>
      <c r="F74" s="36"/>
      <c r="G74" s="36"/>
      <c r="H74" s="35"/>
      <c r="I74" s="39"/>
      <c r="J74" s="2"/>
    </row>
    <row r="75" spans="1:10" x14ac:dyDescent="0.3">
      <c r="A75" s="120" t="s">
        <v>93</v>
      </c>
      <c r="B75" s="139"/>
      <c r="C75" s="29">
        <v>310</v>
      </c>
      <c r="D75" s="35"/>
      <c r="E75" s="36"/>
      <c r="F75" s="36"/>
      <c r="G75" s="36"/>
      <c r="H75" s="35"/>
      <c r="I75" s="39"/>
      <c r="J75" s="2"/>
    </row>
    <row r="76" spans="1:10" ht="28.2" customHeight="1" x14ac:dyDescent="0.3">
      <c r="A76" s="138" t="s">
        <v>61</v>
      </c>
      <c r="B76" s="118"/>
      <c r="C76" s="32">
        <v>311</v>
      </c>
      <c r="D76" s="35"/>
      <c r="E76" s="36"/>
      <c r="F76" s="36"/>
      <c r="G76" s="36"/>
      <c r="H76" s="35"/>
      <c r="I76" s="39"/>
      <c r="J76" s="2"/>
    </row>
    <row r="77" spans="1:10" x14ac:dyDescent="0.3">
      <c r="A77" s="117" t="s">
        <v>62</v>
      </c>
      <c r="B77" s="119"/>
      <c r="C77" s="32">
        <v>312</v>
      </c>
      <c r="D77" s="35"/>
      <c r="E77" s="36"/>
      <c r="F77" s="36"/>
      <c r="G77" s="36"/>
      <c r="H77" s="35"/>
      <c r="I77" s="39"/>
      <c r="J77" s="2"/>
    </row>
    <row r="78" spans="1:10" x14ac:dyDescent="0.3">
      <c r="A78" s="117" t="s">
        <v>63</v>
      </c>
      <c r="B78" s="119"/>
      <c r="C78" s="32">
        <v>313</v>
      </c>
      <c r="D78" s="35"/>
      <c r="E78" s="36"/>
      <c r="F78" s="36"/>
      <c r="G78" s="36"/>
      <c r="H78" s="35"/>
      <c r="I78" s="39"/>
      <c r="J78" s="2"/>
    </row>
    <row r="79" spans="1:10" x14ac:dyDescent="0.3">
      <c r="A79" s="120" t="s">
        <v>92</v>
      </c>
      <c r="B79" s="139"/>
      <c r="C79" s="29">
        <v>320</v>
      </c>
      <c r="D79" s="67">
        <v>4055</v>
      </c>
      <c r="E79" s="67">
        <f>E80+E81</f>
        <v>4937</v>
      </c>
      <c r="F79" s="67">
        <f t="shared" ref="F79:G79" si="11">F80+F81</f>
        <v>6304</v>
      </c>
      <c r="G79" s="67">
        <f t="shared" si="11"/>
        <v>4937</v>
      </c>
      <c r="H79" s="30">
        <f>G79-F79</f>
        <v>-1367</v>
      </c>
      <c r="I79" s="40">
        <f>G79/F79*100</f>
        <v>78.315355329949242</v>
      </c>
      <c r="J79" s="2"/>
    </row>
    <row r="80" spans="1:10" ht="26.4" customHeight="1" x14ac:dyDescent="0.3">
      <c r="A80" s="138" t="s">
        <v>81</v>
      </c>
      <c r="B80" s="118"/>
      <c r="C80" s="32">
        <v>321</v>
      </c>
      <c r="D80" s="65">
        <v>4055</v>
      </c>
      <c r="E80" s="65">
        <v>4937</v>
      </c>
      <c r="F80" s="36">
        <v>6304</v>
      </c>
      <c r="G80" s="36">
        <f>E80</f>
        <v>4937</v>
      </c>
      <c r="H80" s="35">
        <f>G80-F80</f>
        <v>-1367</v>
      </c>
      <c r="I80" s="39">
        <f>G80/F80*100</f>
        <v>78.315355329949242</v>
      </c>
      <c r="J80" s="2"/>
    </row>
    <row r="81" spans="1:10" x14ac:dyDescent="0.3">
      <c r="A81" s="117" t="s">
        <v>60</v>
      </c>
      <c r="B81" s="119"/>
      <c r="C81" s="32">
        <v>322</v>
      </c>
      <c r="D81" s="65"/>
      <c r="E81" s="65"/>
      <c r="F81" s="36"/>
      <c r="G81" s="36"/>
      <c r="H81" s="35"/>
      <c r="I81" s="39"/>
      <c r="J81" s="2"/>
    </row>
    <row r="82" spans="1:10" x14ac:dyDescent="0.3">
      <c r="A82" s="129" t="s">
        <v>84</v>
      </c>
      <c r="B82" s="130"/>
      <c r="C82" s="29">
        <v>330</v>
      </c>
      <c r="D82" s="67">
        <v>4495</v>
      </c>
      <c r="E82" s="67">
        <f>E83+E84</f>
        <v>5458</v>
      </c>
      <c r="F82" s="67">
        <f t="shared" ref="F82:G82" si="12">F83+F84</f>
        <v>5552</v>
      </c>
      <c r="G82" s="67">
        <f t="shared" si="12"/>
        <v>5458</v>
      </c>
      <c r="H82" s="30">
        <f>G82-F82</f>
        <v>-94</v>
      </c>
      <c r="I82" s="40">
        <f>G82/F82*100</f>
        <v>98.30691642651297</v>
      </c>
      <c r="J82" s="2"/>
    </row>
    <row r="83" spans="1:10" x14ac:dyDescent="0.3">
      <c r="A83" s="117" t="s">
        <v>64</v>
      </c>
      <c r="B83" s="119"/>
      <c r="C83" s="32">
        <v>331</v>
      </c>
      <c r="D83" s="65">
        <v>4495</v>
      </c>
      <c r="E83" s="65">
        <v>5458</v>
      </c>
      <c r="F83" s="36">
        <v>5552</v>
      </c>
      <c r="G83" s="36">
        <f>E83</f>
        <v>5458</v>
      </c>
      <c r="H83" s="35">
        <f>G83-F83</f>
        <v>-94</v>
      </c>
      <c r="I83" s="39">
        <f>G83/F83*100</f>
        <v>98.30691642651297</v>
      </c>
      <c r="J83" s="2"/>
    </row>
    <row r="84" spans="1:10" ht="15" thickBot="1" x14ac:dyDescent="0.35">
      <c r="A84" s="131" t="s">
        <v>65</v>
      </c>
      <c r="B84" s="132"/>
      <c r="C84" s="41">
        <v>332</v>
      </c>
      <c r="D84" s="44"/>
      <c r="E84" s="44"/>
      <c r="F84" s="44"/>
      <c r="G84" s="44"/>
      <c r="H84" s="43"/>
      <c r="I84" s="45"/>
      <c r="J84" s="2"/>
    </row>
    <row r="85" spans="1:10" ht="15" thickBot="1" x14ac:dyDescent="0.35">
      <c r="A85" s="133" t="s">
        <v>101</v>
      </c>
      <c r="B85" s="134"/>
      <c r="C85" s="134"/>
      <c r="D85" s="134"/>
      <c r="E85" s="134"/>
      <c r="F85" s="134"/>
      <c r="G85" s="134"/>
      <c r="H85" s="134"/>
      <c r="I85" s="135"/>
      <c r="J85" s="2"/>
    </row>
    <row r="86" spans="1:10" x14ac:dyDescent="0.3">
      <c r="A86" s="136" t="s">
        <v>66</v>
      </c>
      <c r="B86" s="137"/>
      <c r="C86" s="101">
        <v>340</v>
      </c>
      <c r="D86" s="72"/>
      <c r="E86" s="73"/>
      <c r="F86" s="73"/>
      <c r="G86" s="73"/>
      <c r="H86" s="72"/>
      <c r="I86" s="102"/>
      <c r="J86" s="2"/>
    </row>
    <row r="87" spans="1:10" x14ac:dyDescent="0.3">
      <c r="A87" s="117" t="s">
        <v>67</v>
      </c>
      <c r="B87" s="119"/>
      <c r="C87" s="104">
        <v>341</v>
      </c>
      <c r="D87" s="33"/>
      <c r="E87" s="34"/>
      <c r="F87" s="34"/>
      <c r="G87" s="34"/>
      <c r="H87" s="33"/>
      <c r="I87" s="38"/>
      <c r="J87" s="2"/>
    </row>
    <row r="88" spans="1:10" ht="28.2" customHeight="1" x14ac:dyDescent="0.3">
      <c r="A88" s="117" t="s">
        <v>90</v>
      </c>
      <c r="B88" s="118"/>
      <c r="C88" s="104">
        <v>350</v>
      </c>
      <c r="D88" s="65">
        <v>32936</v>
      </c>
      <c r="E88" s="65">
        <f>E89</f>
        <v>22461</v>
      </c>
      <c r="F88" s="36">
        <f>F89</f>
        <v>7200</v>
      </c>
      <c r="G88" s="36">
        <f>E88</f>
        <v>22461</v>
      </c>
      <c r="H88" s="35">
        <f>G88-F88</f>
        <v>15261</v>
      </c>
      <c r="I88" s="39">
        <f>G88/F88*100</f>
        <v>311.95833333333331</v>
      </c>
      <c r="J88" s="2"/>
    </row>
    <row r="89" spans="1:10" x14ac:dyDescent="0.3">
      <c r="A89" s="117" t="s">
        <v>67</v>
      </c>
      <c r="B89" s="119"/>
      <c r="C89" s="104">
        <v>351</v>
      </c>
      <c r="D89" s="61">
        <v>32936</v>
      </c>
      <c r="E89" s="61">
        <v>22461</v>
      </c>
      <c r="F89" s="34">
        <v>7200</v>
      </c>
      <c r="G89" s="34">
        <f>E89</f>
        <v>22461</v>
      </c>
      <c r="H89" s="35">
        <f>G89-F89</f>
        <v>15261</v>
      </c>
      <c r="I89" s="39">
        <f t="shared" ref="I89" si="13">G89/F89*100</f>
        <v>311.95833333333331</v>
      </c>
      <c r="J89" s="2"/>
    </row>
    <row r="90" spans="1:10" x14ac:dyDescent="0.3">
      <c r="A90" s="117" t="s">
        <v>68</v>
      </c>
      <c r="B90" s="118"/>
      <c r="C90" s="104">
        <v>360</v>
      </c>
      <c r="D90" s="65"/>
      <c r="E90" s="65"/>
      <c r="F90" s="36"/>
      <c r="G90" s="36"/>
      <c r="H90" s="35"/>
      <c r="I90" s="39"/>
      <c r="J90" s="2"/>
    </row>
    <row r="91" spans="1:10" x14ac:dyDescent="0.3">
      <c r="A91" s="117" t="s">
        <v>67</v>
      </c>
      <c r="B91" s="119"/>
      <c r="C91" s="104">
        <v>361</v>
      </c>
      <c r="D91" s="61"/>
      <c r="E91" s="61"/>
      <c r="F91" s="34"/>
      <c r="G91" s="34"/>
      <c r="H91" s="35"/>
      <c r="I91" s="39"/>
      <c r="J91" s="2"/>
    </row>
    <row r="92" spans="1:10" x14ac:dyDescent="0.3">
      <c r="A92" s="117" t="s">
        <v>91</v>
      </c>
      <c r="B92" s="118"/>
      <c r="C92" s="104">
        <v>370</v>
      </c>
      <c r="D92" s="65"/>
      <c r="E92" s="65"/>
      <c r="F92" s="36"/>
      <c r="G92" s="36"/>
      <c r="H92" s="35"/>
      <c r="I92" s="39"/>
      <c r="J92" s="2"/>
    </row>
    <row r="93" spans="1:10" x14ac:dyDescent="0.3">
      <c r="A93" s="117" t="s">
        <v>67</v>
      </c>
      <c r="B93" s="119"/>
      <c r="C93" s="104">
        <v>371</v>
      </c>
      <c r="D93" s="61"/>
      <c r="E93" s="61"/>
      <c r="F93" s="34"/>
      <c r="G93" s="34"/>
      <c r="H93" s="35"/>
      <c r="I93" s="39"/>
      <c r="J93" s="2"/>
    </row>
    <row r="94" spans="1:10" ht="26.4" customHeight="1" x14ac:dyDescent="0.3">
      <c r="A94" s="117" t="s">
        <v>69</v>
      </c>
      <c r="B94" s="118"/>
      <c r="C94" s="104">
        <v>380</v>
      </c>
      <c r="D94" s="65"/>
      <c r="E94" s="65"/>
      <c r="F94" s="36">
        <f>F95</f>
        <v>6000</v>
      </c>
      <c r="G94" s="36"/>
      <c r="H94" s="35">
        <f t="shared" ref="H94:H97" si="14">G94-F94</f>
        <v>-6000</v>
      </c>
      <c r="I94" s="39"/>
      <c r="J94" s="2"/>
    </row>
    <row r="95" spans="1:10" x14ac:dyDescent="0.3">
      <c r="A95" s="117" t="s">
        <v>67</v>
      </c>
      <c r="B95" s="119"/>
      <c r="C95" s="22">
        <v>381</v>
      </c>
      <c r="D95" s="61"/>
      <c r="E95" s="61"/>
      <c r="F95" s="34">
        <v>6000</v>
      </c>
      <c r="G95" s="34"/>
      <c r="H95" s="35">
        <f t="shared" si="14"/>
        <v>-6000</v>
      </c>
      <c r="I95" s="39"/>
      <c r="J95" s="2"/>
    </row>
    <row r="96" spans="1:10" x14ac:dyDescent="0.3">
      <c r="A96" s="120" t="s">
        <v>70</v>
      </c>
      <c r="B96" s="121"/>
      <c r="C96" s="23">
        <v>390</v>
      </c>
      <c r="D96" s="67">
        <f t="shared" ref="D96:F97" si="15">D88+D94</f>
        <v>32936</v>
      </c>
      <c r="E96" s="67">
        <f t="shared" si="15"/>
        <v>22461</v>
      </c>
      <c r="F96" s="67">
        <f t="shared" si="15"/>
        <v>13200</v>
      </c>
      <c r="G96" s="31">
        <f>E96</f>
        <v>22461</v>
      </c>
      <c r="H96" s="30">
        <f t="shared" si="14"/>
        <v>9261</v>
      </c>
      <c r="I96" s="40">
        <f t="shared" ref="I96:I97" si="16">G96/F96*100</f>
        <v>170.15909090909091</v>
      </c>
      <c r="J96" s="2"/>
    </row>
    <row r="97" spans="1:10" ht="25.8" customHeight="1" thickBot="1" x14ac:dyDescent="0.35">
      <c r="A97" s="122" t="s">
        <v>85</v>
      </c>
      <c r="B97" s="123"/>
      <c r="C97" s="46">
        <v>391</v>
      </c>
      <c r="D97" s="68">
        <f t="shared" si="15"/>
        <v>32936</v>
      </c>
      <c r="E97" s="68">
        <f t="shared" si="15"/>
        <v>22461</v>
      </c>
      <c r="F97" s="68">
        <f t="shared" si="15"/>
        <v>13200</v>
      </c>
      <c r="G97" s="47">
        <f>E97</f>
        <v>22461</v>
      </c>
      <c r="H97" s="30">
        <f t="shared" si="14"/>
        <v>9261</v>
      </c>
      <c r="I97" s="40">
        <f t="shared" si="16"/>
        <v>170.15909090909091</v>
      </c>
      <c r="J97" s="2"/>
    </row>
    <row r="98" spans="1:10" ht="15" thickBot="1" x14ac:dyDescent="0.35">
      <c r="A98" s="124" t="s">
        <v>71</v>
      </c>
      <c r="B98" s="125"/>
      <c r="C98" s="125"/>
      <c r="D98" s="125"/>
      <c r="E98" s="125"/>
      <c r="F98" s="125"/>
      <c r="G98" s="125"/>
      <c r="H98" s="125"/>
      <c r="I98" s="126"/>
      <c r="J98" s="2"/>
    </row>
    <row r="99" spans="1:10" x14ac:dyDescent="0.3">
      <c r="A99" s="127" t="s">
        <v>72</v>
      </c>
      <c r="B99" s="128"/>
      <c r="C99" s="105">
        <v>400</v>
      </c>
      <c r="D99" s="106">
        <v>95</v>
      </c>
      <c r="E99" s="106">
        <v>101</v>
      </c>
      <c r="F99" s="107">
        <v>106</v>
      </c>
      <c r="G99" s="106">
        <f>E99</f>
        <v>101</v>
      </c>
      <c r="H99" s="99">
        <f>G99-F99</f>
        <v>-5</v>
      </c>
      <c r="I99" s="100">
        <f>G99/F99*100</f>
        <v>95.283018867924525</v>
      </c>
      <c r="J99" s="2"/>
    </row>
    <row r="100" spans="1:10" x14ac:dyDescent="0.3">
      <c r="A100" s="110" t="s">
        <v>73</v>
      </c>
      <c r="B100" s="111"/>
      <c r="C100" s="24">
        <v>410</v>
      </c>
      <c r="D100" s="48">
        <v>114746</v>
      </c>
      <c r="E100" s="48">
        <v>151723</v>
      </c>
      <c r="F100" s="48">
        <v>110000</v>
      </c>
      <c r="G100" s="48">
        <f>E100</f>
        <v>151723</v>
      </c>
      <c r="H100" s="35">
        <f>G100-F100</f>
        <v>41723</v>
      </c>
      <c r="I100" s="39">
        <f>G100/F100*100</f>
        <v>137.93</v>
      </c>
      <c r="J100" s="2"/>
    </row>
    <row r="101" spans="1:10" x14ac:dyDescent="0.3">
      <c r="A101" s="110" t="s">
        <v>74</v>
      </c>
      <c r="B101" s="111"/>
      <c r="C101" s="24">
        <v>420</v>
      </c>
      <c r="D101" s="48"/>
      <c r="E101" s="48"/>
      <c r="F101" s="48"/>
      <c r="G101" s="48"/>
      <c r="H101" s="48"/>
      <c r="I101" s="49"/>
      <c r="J101" s="2"/>
    </row>
    <row r="102" spans="1:10" ht="15" thickBot="1" x14ac:dyDescent="0.35">
      <c r="A102" s="112" t="s">
        <v>75</v>
      </c>
      <c r="B102" s="113"/>
      <c r="C102" s="25">
        <v>430</v>
      </c>
      <c r="D102" s="50"/>
      <c r="E102" s="50"/>
      <c r="F102" s="50"/>
      <c r="G102" s="50"/>
      <c r="H102" s="50"/>
      <c r="I102" s="51"/>
      <c r="J102" s="2"/>
    </row>
    <row r="103" spans="1:10" x14ac:dyDescent="0.3">
      <c r="A103" s="2"/>
      <c r="B103" s="2"/>
      <c r="C103" s="26"/>
      <c r="D103" s="2"/>
      <c r="E103" s="2"/>
      <c r="F103" s="2"/>
      <c r="G103" s="2"/>
      <c r="H103" s="2"/>
      <c r="I103" s="2"/>
      <c r="J103" s="2"/>
    </row>
    <row r="104" spans="1:10" x14ac:dyDescent="0.3">
      <c r="A104" s="114" t="s">
        <v>77</v>
      </c>
      <c r="B104" s="114"/>
      <c r="C104" s="89"/>
      <c r="D104" s="115"/>
      <c r="E104" s="115"/>
      <c r="F104" s="116" t="s">
        <v>89</v>
      </c>
      <c r="G104" s="116"/>
      <c r="H104" s="116"/>
      <c r="I104" s="116"/>
      <c r="J104" s="90"/>
    </row>
    <row r="105" spans="1:10" x14ac:dyDescent="0.3">
      <c r="A105" s="2"/>
      <c r="B105" s="2"/>
      <c r="C105" s="26"/>
      <c r="D105" s="108" t="s">
        <v>76</v>
      </c>
      <c r="E105" s="109"/>
      <c r="F105" s="2"/>
      <c r="G105" s="2"/>
      <c r="H105" s="27"/>
      <c r="I105" s="2"/>
      <c r="J105" s="2"/>
    </row>
    <row r="106" spans="1:10" x14ac:dyDescent="0.3">
      <c r="A106" s="2"/>
      <c r="B106" s="2"/>
      <c r="C106" s="26"/>
      <c r="D106" s="87"/>
      <c r="E106" s="88"/>
      <c r="F106" s="2"/>
      <c r="G106" s="2"/>
      <c r="H106" s="27"/>
      <c r="I106" s="2"/>
      <c r="J106" s="2"/>
    </row>
    <row r="107" spans="1:10" s="86" customFormat="1" ht="17.399999999999999" x14ac:dyDescent="0.3">
      <c r="A107" s="84"/>
      <c r="B107" s="84" t="s">
        <v>105</v>
      </c>
      <c r="C107" s="85"/>
      <c r="D107" s="84"/>
      <c r="E107" s="84" t="s">
        <v>106</v>
      </c>
      <c r="F107" s="84"/>
      <c r="G107" s="84"/>
      <c r="H107" s="84"/>
      <c r="I107" s="84"/>
      <c r="J107" s="84"/>
    </row>
  </sheetData>
  <mergeCells count="110">
    <mergeCell ref="E1:I1"/>
    <mergeCell ref="A8:D8"/>
    <mergeCell ref="A9:D9"/>
    <mergeCell ref="E9:H9"/>
    <mergeCell ref="A10:D10"/>
    <mergeCell ref="E10:H10"/>
    <mergeCell ref="A11:I11"/>
    <mergeCell ref="A3:D3"/>
    <mergeCell ref="E3:H3"/>
    <mergeCell ref="A4:D4"/>
    <mergeCell ref="A5:F5"/>
    <mergeCell ref="A6:D6"/>
    <mergeCell ref="A7:D7"/>
    <mergeCell ref="A16:B16"/>
    <mergeCell ref="A17:I17"/>
    <mergeCell ref="A18:B18"/>
    <mergeCell ref="A19:B19"/>
    <mergeCell ref="A20:B20"/>
    <mergeCell ref="A21:B21"/>
    <mergeCell ref="A12:I12"/>
    <mergeCell ref="A13:J13"/>
    <mergeCell ref="A14:B15"/>
    <mergeCell ref="C14:C15"/>
    <mergeCell ref="D14:E14"/>
    <mergeCell ref="F14:I14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I67"/>
    <mergeCell ref="A68:B68"/>
    <mergeCell ref="A69:B69"/>
    <mergeCell ref="A58:B58"/>
    <mergeCell ref="A59:B59"/>
    <mergeCell ref="A60:I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I85"/>
    <mergeCell ref="A86:B86"/>
    <mergeCell ref="A87:B87"/>
    <mergeCell ref="D105:E105"/>
    <mergeCell ref="A100:B100"/>
    <mergeCell ref="A101:B101"/>
    <mergeCell ref="A102:B102"/>
    <mergeCell ref="A104:B104"/>
    <mergeCell ref="D104:E104"/>
    <mergeCell ref="F104:I104"/>
    <mergeCell ref="A94:B94"/>
    <mergeCell ref="A95:B95"/>
    <mergeCell ref="A96:B96"/>
    <mergeCell ref="A97:B97"/>
    <mergeCell ref="A98:I98"/>
    <mergeCell ref="A99:B99"/>
  </mergeCells>
  <pageMargins left="0.78740157480314965" right="0.39370078740157483" top="0.39370078740157483" bottom="0.39370078740157483" header="0.31496062992125984" footer="0.31496062992125984"/>
  <pageSetup paperSize="9" scale="79" orientation="portrait" r:id="rId1"/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Рік 2023</vt:lpstr>
      <vt:lpstr>'Рік 2023'!Область_друку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2025-03-10T11:24:33Z</dcterms:modified>
</cp:coreProperties>
</file>