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7916" windowHeight="6060"/>
  </bookViews>
  <sheets>
    <sheet name="2023р" sheetId="2" r:id="rId1"/>
    <sheet name="Table 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Заголовки_для_печати_МИ">'[28]1993'!$A$1:$IV$3,'[28]1993'!$A$1:$A$65536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'[29]7  Інші витрати'!#REF!</definedName>
    <definedName name="йцукц">'[29]7  Інші витрати'!#REF!</definedName>
    <definedName name="і">[30]Inform!$F$2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'[29]7  Інші витрати'!#REF!</definedName>
    <definedName name="іваіа">'[29]7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'2023р'!$A$1:$N$115</definedName>
    <definedName name="_xlnm.Print_Area" localSheetId="1">'Table 1'!$A$1:$N$117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'[29]7  Інші витрати'!#REF!</definedName>
    <definedName name="фіваіф">'[29]7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44525"/>
</workbook>
</file>

<file path=xl/calcChain.xml><?xml version="1.0" encoding="utf-8"?>
<calcChain xmlns="http://schemas.openxmlformats.org/spreadsheetml/2006/main">
  <c r="L99" i="2" l="1"/>
  <c r="L93" i="2"/>
  <c r="K93" i="2"/>
  <c r="H93" i="2" s="1"/>
  <c r="O93" i="2" s="1"/>
  <c r="J37" i="2"/>
  <c r="J54" i="2" s="1"/>
  <c r="J55" i="2" s="1"/>
  <c r="J59" i="2" s="1"/>
  <c r="L37" i="2"/>
  <c r="N37" i="2"/>
  <c r="H43" i="2"/>
  <c r="K37" i="2"/>
  <c r="H32" i="2"/>
  <c r="D74" i="2"/>
  <c r="D70" i="2" s="1"/>
  <c r="H87" i="2"/>
  <c r="N74" i="2"/>
  <c r="N70" i="2" s="1"/>
  <c r="L74" i="2"/>
  <c r="K74" i="2"/>
  <c r="K70" i="2" s="1"/>
  <c r="J74" i="2"/>
  <c r="J70" i="2"/>
  <c r="H71" i="2"/>
  <c r="H63" i="2"/>
  <c r="O63" i="2" s="1"/>
  <c r="H64" i="2"/>
  <c r="O64" i="2" s="1"/>
  <c r="H65" i="2"/>
  <c r="H66" i="2"/>
  <c r="O66" i="2"/>
  <c r="H67" i="2"/>
  <c r="H39" i="2"/>
  <c r="O39" i="2" s="1"/>
  <c r="K99" i="2"/>
  <c r="H92" i="2"/>
  <c r="O92" i="2" s="1"/>
  <c r="H75" i="2"/>
  <c r="H74" i="2" s="1"/>
  <c r="H61" i="2"/>
  <c r="O61" i="2" s="1"/>
  <c r="H57" i="2"/>
  <c r="O57" i="2" s="1"/>
  <c r="H72" i="2"/>
  <c r="O72" i="2" s="1"/>
  <c r="H98" i="2"/>
  <c r="O98" i="2" s="1"/>
  <c r="H95" i="2"/>
  <c r="H94" i="2"/>
  <c r="H83" i="2"/>
  <c r="O83" i="2" s="1"/>
  <c r="H82" i="2"/>
  <c r="H81" i="2" s="1"/>
  <c r="H85" i="2"/>
  <c r="O85" i="2" s="1"/>
  <c r="H42" i="2"/>
  <c r="O42" i="2" s="1"/>
  <c r="O44" i="2"/>
  <c r="H45" i="2"/>
  <c r="O45" i="2" s="1"/>
  <c r="H40" i="2"/>
  <c r="O40" i="2" s="1"/>
  <c r="H33" i="2"/>
  <c r="O33" i="2" s="1"/>
  <c r="H26" i="2"/>
  <c r="O26" i="2" s="1"/>
  <c r="H25" i="2"/>
  <c r="H88" i="2"/>
  <c r="G74" i="2"/>
  <c r="G70" i="2" s="1"/>
  <c r="D21" i="2"/>
  <c r="G21" i="2"/>
  <c r="N101" i="2"/>
  <c r="J101" i="2"/>
  <c r="G101" i="2"/>
  <c r="D101" i="2"/>
  <c r="N100" i="2"/>
  <c r="L100" i="2"/>
  <c r="K100" i="2"/>
  <c r="J100" i="2"/>
  <c r="G100" i="2"/>
  <c r="D100" i="2"/>
  <c r="O97" i="2"/>
  <c r="O96" i="2"/>
  <c r="O95" i="2"/>
  <c r="O94" i="2"/>
  <c r="O91" i="2"/>
  <c r="O90" i="2"/>
  <c r="O87" i="2"/>
  <c r="O86" i="2"/>
  <c r="N84" i="2"/>
  <c r="L84" i="2"/>
  <c r="K84" i="2"/>
  <c r="J84" i="2"/>
  <c r="G84" i="2"/>
  <c r="D84" i="2"/>
  <c r="N81" i="2"/>
  <c r="L81" i="2"/>
  <c r="K81" i="2"/>
  <c r="J81" i="2"/>
  <c r="G81" i="2"/>
  <c r="D81" i="2"/>
  <c r="O80" i="2"/>
  <c r="O79" i="2"/>
  <c r="O78" i="2"/>
  <c r="O77" i="2"/>
  <c r="O76" i="2"/>
  <c r="O75" i="2"/>
  <c r="O73" i="2"/>
  <c r="O71" i="2"/>
  <c r="L70" i="2"/>
  <c r="N68" i="2"/>
  <c r="L68" i="2"/>
  <c r="K68" i="2"/>
  <c r="J68" i="2"/>
  <c r="G68" i="2"/>
  <c r="D68" i="2"/>
  <c r="O67" i="2"/>
  <c r="O65" i="2"/>
  <c r="O60" i="2"/>
  <c r="O58" i="2"/>
  <c r="O56" i="2"/>
  <c r="O53" i="2"/>
  <c r="N51" i="2"/>
  <c r="N52" i="2" s="1"/>
  <c r="L51" i="2"/>
  <c r="L52" i="2" s="1"/>
  <c r="K51" i="2"/>
  <c r="K52" i="2" s="1"/>
  <c r="J51" i="2"/>
  <c r="J52" i="2" s="1"/>
  <c r="G51" i="2"/>
  <c r="G52" i="2" s="1"/>
  <c r="D51" i="2"/>
  <c r="D52" i="2" s="1"/>
  <c r="O50" i="2"/>
  <c r="N48" i="2"/>
  <c r="N49" i="2"/>
  <c r="L48" i="2"/>
  <c r="L49" i="2"/>
  <c r="K48" i="2"/>
  <c r="K49" i="2"/>
  <c r="J48" i="2"/>
  <c r="J49" i="2"/>
  <c r="G48" i="2"/>
  <c r="G49" i="2"/>
  <c r="D48" i="2"/>
  <c r="D49" i="2"/>
  <c r="O47" i="2"/>
  <c r="N46" i="2"/>
  <c r="L46" i="2"/>
  <c r="L54" i="2" s="1"/>
  <c r="L55" i="2" s="1"/>
  <c r="L59" i="2" s="1"/>
  <c r="K46" i="2"/>
  <c r="J46" i="2"/>
  <c r="G46" i="2"/>
  <c r="D46" i="2"/>
  <c r="O43" i="2"/>
  <c r="O41" i="2"/>
  <c r="G37" i="2"/>
  <c r="D37" i="2"/>
  <c r="D54" i="2"/>
  <c r="D55" i="2" s="1"/>
  <c r="D59" i="2" s="1"/>
  <c r="O36" i="2"/>
  <c r="O35" i="2"/>
  <c r="O34" i="2"/>
  <c r="O32" i="2"/>
  <c r="O31" i="2"/>
  <c r="O30" i="2"/>
  <c r="O29" i="2"/>
  <c r="O28" i="2"/>
  <c r="O27" i="2"/>
  <c r="O91" i="1"/>
  <c r="O92" i="1"/>
  <c r="O93" i="1"/>
  <c r="O94" i="1"/>
  <c r="O95" i="1"/>
  <c r="O96" i="1"/>
  <c r="O97" i="1"/>
  <c r="O98" i="1"/>
  <c r="O99" i="1"/>
  <c r="O90" i="1"/>
  <c r="N101" i="1"/>
  <c r="L101" i="1"/>
  <c r="K101" i="1"/>
  <c r="J101" i="1"/>
  <c r="N100" i="1"/>
  <c r="L100" i="1"/>
  <c r="K100" i="1"/>
  <c r="J100" i="1"/>
  <c r="H101" i="1"/>
  <c r="O101" i="1"/>
  <c r="G101" i="1"/>
  <c r="H100" i="1"/>
  <c r="O100" i="1" s="1"/>
  <c r="G100" i="1"/>
  <c r="N84" i="1"/>
  <c r="L84" i="1"/>
  <c r="K84" i="1"/>
  <c r="J84" i="1"/>
  <c r="O84" i="1"/>
  <c r="H84" i="1"/>
  <c r="G84" i="1"/>
  <c r="D84" i="1"/>
  <c r="O87" i="1"/>
  <c r="O88" i="1"/>
  <c r="G81" i="1"/>
  <c r="D81" i="1"/>
  <c r="N74" i="1"/>
  <c r="N70" i="1" s="1"/>
  <c r="L74" i="1"/>
  <c r="L70" i="1" s="1"/>
  <c r="K74" i="1"/>
  <c r="K70" i="1" s="1"/>
  <c r="J74" i="1"/>
  <c r="J70" i="1" s="1"/>
  <c r="O70" i="1" s="1"/>
  <c r="H74" i="1"/>
  <c r="O74" i="1" s="1"/>
  <c r="G74" i="1"/>
  <c r="G70" i="1"/>
  <c r="O71" i="1"/>
  <c r="O72" i="1"/>
  <c r="O73" i="1"/>
  <c r="O75" i="1"/>
  <c r="O76" i="1"/>
  <c r="O77" i="1"/>
  <c r="O78" i="1"/>
  <c r="O79" i="1"/>
  <c r="O80" i="1"/>
  <c r="O82" i="1"/>
  <c r="O83" i="1"/>
  <c r="O85" i="1"/>
  <c r="O86" i="1"/>
  <c r="D74" i="1"/>
  <c r="D70" i="1" s="1"/>
  <c r="N59" i="1"/>
  <c r="O59" i="1" s="1"/>
  <c r="L59" i="1"/>
  <c r="K59" i="1"/>
  <c r="J59" i="1"/>
  <c r="H59" i="1"/>
  <c r="G59" i="1"/>
  <c r="D59" i="1"/>
  <c r="O50" i="1"/>
  <c r="O52" i="1"/>
  <c r="O53" i="1"/>
  <c r="O55" i="1"/>
  <c r="O56" i="1"/>
  <c r="O57" i="1"/>
  <c r="O58" i="1"/>
  <c r="O60" i="1"/>
  <c r="O61" i="1"/>
  <c r="N51" i="1"/>
  <c r="O51" i="1" s="1"/>
  <c r="L51" i="1"/>
  <c r="K51" i="1"/>
  <c r="J51" i="1"/>
  <c r="H51" i="1"/>
  <c r="G51" i="1"/>
  <c r="D51" i="1"/>
  <c r="O47" i="1"/>
  <c r="N48" i="1"/>
  <c r="L48" i="1"/>
  <c r="K48" i="1"/>
  <c r="J48" i="1"/>
  <c r="H48" i="1"/>
  <c r="O48" i="1"/>
  <c r="G48" i="1"/>
  <c r="D48" i="1"/>
  <c r="N46" i="1"/>
  <c r="L46" i="1"/>
  <c r="K46" i="1"/>
  <c r="J46" i="1"/>
  <c r="H46" i="1"/>
  <c r="G46" i="1"/>
  <c r="D46" i="1"/>
  <c r="L37" i="1"/>
  <c r="L54" i="1" s="1"/>
  <c r="N37" i="1"/>
  <c r="N54" i="1" s="1"/>
  <c r="O54" i="1" s="1"/>
  <c r="K37" i="1"/>
  <c r="K54" i="1"/>
  <c r="J37" i="1"/>
  <c r="J54" i="1"/>
  <c r="H37" i="1"/>
  <c r="H54" i="1"/>
  <c r="G37" i="1"/>
  <c r="G54" i="1"/>
  <c r="D37" i="1"/>
  <c r="D54" i="1"/>
  <c r="O26" i="1"/>
  <c r="O27" i="1"/>
  <c r="O28" i="1"/>
  <c r="O29" i="1"/>
  <c r="O30" i="1"/>
  <c r="O31" i="1"/>
  <c r="O32" i="1"/>
  <c r="O33" i="1"/>
  <c r="O34" i="1"/>
  <c r="O35" i="1"/>
  <c r="O36" i="1"/>
  <c r="D101" i="1"/>
  <c r="D100" i="1"/>
  <c r="L68" i="1"/>
  <c r="O43" i="1"/>
  <c r="O44" i="1"/>
  <c r="O45" i="1"/>
  <c r="N68" i="1"/>
  <c r="J68" i="1"/>
  <c r="O41" i="1"/>
  <c r="K68" i="1"/>
  <c r="O40" i="1"/>
  <c r="O25" i="1"/>
  <c r="O23" i="1"/>
  <c r="O21" i="1"/>
  <c r="O64" i="1"/>
  <c r="O65" i="1"/>
  <c r="O66" i="1"/>
  <c r="O67" i="1"/>
  <c r="H68" i="1"/>
  <c r="O68" i="1" s="1"/>
  <c r="G68" i="1"/>
  <c r="D68" i="1"/>
  <c r="N81" i="1"/>
  <c r="L81" i="1"/>
  <c r="K81" i="1"/>
  <c r="J81" i="1"/>
  <c r="O81" i="1" s="1"/>
  <c r="H81" i="1"/>
  <c r="O63" i="1"/>
  <c r="O39" i="1"/>
  <c r="O42" i="1"/>
  <c r="O49" i="1"/>
  <c r="O37" i="1"/>
  <c r="H70" i="1"/>
  <c r="O46" i="1"/>
  <c r="H23" i="2"/>
  <c r="O23" i="2" s="1"/>
  <c r="G54" i="2"/>
  <c r="G55" i="2" s="1"/>
  <c r="G59" i="2" s="1"/>
  <c r="H48" i="2"/>
  <c r="O48" i="2" s="1"/>
  <c r="H46" i="2"/>
  <c r="O46" i="2" s="1"/>
  <c r="H21" i="2"/>
  <c r="O21" i="2" s="1"/>
  <c r="H51" i="2"/>
  <c r="H52" i="2" s="1"/>
  <c r="O25" i="2"/>
  <c r="H49" i="2"/>
  <c r="H37" i="2"/>
  <c r="H54" i="2" s="1"/>
  <c r="H55" i="2" s="1"/>
  <c r="H59" i="2" s="1"/>
  <c r="O82" i="2"/>
  <c r="O88" i="2"/>
  <c r="K54" i="2"/>
  <c r="K55" i="2" s="1"/>
  <c r="K59" i="2" s="1"/>
  <c r="H100" i="2"/>
  <c r="O100" i="2" s="1"/>
  <c r="H99" i="2" l="1"/>
  <c r="L101" i="2"/>
  <c r="O49" i="2"/>
  <c r="O81" i="2"/>
  <c r="N54" i="2"/>
  <c r="O52" i="2"/>
  <c r="O54" i="2"/>
  <c r="N55" i="2"/>
  <c r="H70" i="2"/>
  <c r="O70" i="2" s="1"/>
  <c r="O74" i="2"/>
  <c r="O99" i="2"/>
  <c r="H101" i="2"/>
  <c r="K101" i="2"/>
  <c r="O37" i="2"/>
  <c r="H68" i="2"/>
  <c r="O68" i="2" s="1"/>
  <c r="O51" i="2"/>
  <c r="H84" i="2"/>
  <c r="O84" i="2" s="1"/>
  <c r="O101" i="2" l="1"/>
  <c r="N59" i="2"/>
  <c r="O59" i="2" s="1"/>
  <c r="O55" i="2"/>
</calcChain>
</file>

<file path=xl/sharedStrings.xml><?xml version="1.0" encoding="utf-8"?>
<sst xmlns="http://schemas.openxmlformats.org/spreadsheetml/2006/main" count="253" uniqueCount="131">
  <si>
    <r>
      <rPr>
        <sz val="12"/>
        <rFont val="Times New Roman"/>
        <family val="1"/>
      </rPr>
      <t>коди</t>
    </r>
  </si>
  <si>
    <r>
      <rPr>
        <sz val="12"/>
        <rFont val="Times New Roman"/>
        <family val="1"/>
      </rPr>
      <t>Рік</t>
    </r>
  </si>
  <si>
    <r>
      <rPr>
        <sz val="12"/>
        <rFont val="Times New Roman"/>
        <family val="1"/>
      </rPr>
      <t>за ЄДРПОУ</t>
    </r>
  </si>
  <si>
    <r>
      <rPr>
        <sz val="12"/>
        <rFont val="Times New Roman"/>
        <family val="1"/>
      </rPr>
      <t>Орган управління</t>
    </r>
  </si>
  <si>
    <r>
      <rPr>
        <sz val="12"/>
        <rFont val="Times New Roman"/>
        <family val="1"/>
      </rPr>
      <t>Галузь</t>
    </r>
  </si>
  <si>
    <r>
      <rPr>
        <sz val="12"/>
        <rFont val="Times New Roman"/>
        <family val="1"/>
      </rPr>
      <t>Вид економічної діяльності</t>
    </r>
  </si>
  <si>
    <r>
      <rPr>
        <sz val="12"/>
        <rFont val="Times New Roman"/>
        <family val="1"/>
      </rPr>
      <t>за КВЕД</t>
    </r>
  </si>
  <si>
    <r>
      <rPr>
        <b/>
        <sz val="12"/>
        <rFont val="Times New Roman"/>
        <family val="1"/>
      </rPr>
      <t>Основні фінансові показники</t>
    </r>
  </si>
  <si>
    <r>
      <rPr>
        <sz val="12"/>
        <rFont val="Times New Roman"/>
        <family val="1"/>
      </rPr>
      <t>Одиниці виміру: тис. гривень</t>
    </r>
  </si>
  <si>
    <r>
      <rPr>
        <b/>
        <sz val="10"/>
        <rFont val="Times New Roman"/>
        <family val="1"/>
      </rPr>
      <t>Код рядка</t>
    </r>
  </si>
  <si>
    <r>
      <rPr>
        <b/>
        <sz val="10"/>
        <rFont val="Times New Roman"/>
        <family val="1"/>
      </rPr>
      <t>Плановий рік (усього)</t>
    </r>
  </si>
  <si>
    <r>
      <rPr>
        <b/>
        <sz val="10"/>
        <rFont val="Times New Roman"/>
        <family val="1"/>
      </rPr>
      <t>У тому числі за кварталами</t>
    </r>
  </si>
  <si>
    <r>
      <rPr>
        <b/>
        <sz val="10"/>
        <rFont val="Times New Roman"/>
        <family val="1"/>
      </rPr>
      <t>I</t>
    </r>
  </si>
  <si>
    <r>
      <rPr>
        <b/>
        <sz val="10"/>
        <rFont val="Times New Roman"/>
        <family val="1"/>
      </rPr>
      <t>II</t>
    </r>
  </si>
  <si>
    <r>
      <rPr>
        <b/>
        <sz val="10"/>
        <rFont val="Times New Roman"/>
        <family val="1"/>
      </rPr>
      <t>III</t>
    </r>
  </si>
  <si>
    <r>
      <rPr>
        <b/>
        <sz val="10"/>
        <rFont val="Times New Roman"/>
        <family val="1"/>
      </rPr>
      <t>IV</t>
    </r>
  </si>
  <si>
    <r>
      <rPr>
        <b/>
        <sz val="12"/>
        <rFont val="Times New Roman"/>
        <family val="1"/>
      </rPr>
      <t>І. Формування прибутку підприємства</t>
    </r>
  </si>
  <si>
    <r>
      <rPr>
        <b/>
        <sz val="12"/>
        <rFont val="Times New Roman"/>
        <family val="1"/>
      </rPr>
      <t>Доходи</t>
    </r>
  </si>
  <si>
    <r>
      <rPr>
        <sz val="12"/>
        <rFont val="Times New Roman"/>
        <family val="1"/>
      </rPr>
      <t xml:space="preserve">Дохід (виручка) від реалізації
</t>
    </r>
    <r>
      <rPr>
        <sz val="12"/>
        <rFont val="Times New Roman"/>
        <family val="1"/>
      </rPr>
      <t>продукції (товарів, робіт, послуг)</t>
    </r>
  </si>
  <si>
    <r>
      <rPr>
        <sz val="12"/>
        <rFont val="Times New Roman"/>
        <family val="1"/>
      </rPr>
      <t>в т.ч. за рахунок бюджетних коштів</t>
    </r>
  </si>
  <si>
    <r>
      <rPr>
        <sz val="12"/>
        <rFont val="Times New Roman"/>
        <family val="1"/>
      </rPr>
      <t>Податок на додану вартість</t>
    </r>
  </si>
  <si>
    <r>
      <rPr>
        <sz val="12"/>
        <rFont val="Times New Roman"/>
        <family val="1"/>
      </rPr>
      <t>Інші вирахування з доходу</t>
    </r>
  </si>
  <si>
    <r>
      <rPr>
        <sz val="12"/>
        <rFont val="Times New Roman"/>
        <family val="1"/>
      </rPr>
      <t>Інші операційні доходи</t>
    </r>
  </si>
  <si>
    <r>
      <rPr>
        <sz val="12"/>
        <rFont val="Times New Roman"/>
        <family val="1"/>
      </rPr>
      <t>у тому числі:</t>
    </r>
  </si>
  <si>
    <r>
      <rPr>
        <sz val="12"/>
        <rFont val="Times New Roman"/>
        <family val="1"/>
      </rPr>
      <t>одержані гранти та субсидії</t>
    </r>
  </si>
  <si>
    <r>
      <rPr>
        <sz val="12"/>
        <rFont val="Times New Roman"/>
        <family val="1"/>
      </rPr>
      <t xml:space="preserve">дохід від реалізації необоротних
</t>
    </r>
    <r>
      <rPr>
        <sz val="12"/>
        <rFont val="Times New Roman"/>
        <family val="1"/>
      </rPr>
      <t>активів, утримуваних для продажу</t>
    </r>
  </si>
  <si>
    <r>
      <rPr>
        <sz val="12"/>
        <rFont val="Times New Roman"/>
        <family val="1"/>
      </rPr>
      <t>Дохід від участі в капіталі</t>
    </r>
  </si>
  <si>
    <r>
      <rPr>
        <sz val="12"/>
        <rFont val="Times New Roman"/>
        <family val="1"/>
      </rPr>
      <t>Інші фінансові доходи</t>
    </r>
  </si>
  <si>
    <r>
      <rPr>
        <sz val="12"/>
        <rFont val="Times New Roman"/>
        <family val="1"/>
      </rPr>
      <t>Інші доходи</t>
    </r>
  </si>
  <si>
    <r>
      <rPr>
        <b/>
        <sz val="12"/>
        <rFont val="Times New Roman"/>
        <family val="1"/>
      </rPr>
      <t>Усього доходів</t>
    </r>
  </si>
  <si>
    <r>
      <rPr>
        <b/>
        <sz val="12"/>
        <rFont val="Times New Roman"/>
        <family val="1"/>
      </rPr>
      <t>Витрати</t>
    </r>
  </si>
  <si>
    <r>
      <rPr>
        <sz val="12"/>
        <rFont val="Times New Roman"/>
        <family val="1"/>
      </rPr>
      <t xml:space="preserve">Собівартість реалізованої продукції
</t>
    </r>
    <r>
      <rPr>
        <sz val="12"/>
        <rFont val="Times New Roman"/>
        <family val="1"/>
      </rPr>
      <t>(товарів, робіт і послуг)</t>
    </r>
  </si>
  <si>
    <r>
      <rPr>
        <sz val="12"/>
        <rFont val="Times New Roman"/>
        <family val="1"/>
      </rPr>
      <t>Адміністративні витрати</t>
    </r>
  </si>
  <si>
    <r>
      <rPr>
        <sz val="12"/>
        <rFont val="Times New Roman"/>
        <family val="1"/>
      </rPr>
      <t>Витрати на збут</t>
    </r>
  </si>
  <si>
    <r>
      <rPr>
        <sz val="12"/>
        <rFont val="Times New Roman"/>
        <family val="1"/>
      </rPr>
      <t>Інші операційні витрати</t>
    </r>
  </si>
  <si>
    <r>
      <rPr>
        <sz val="12"/>
        <rFont val="Times New Roman"/>
        <family val="1"/>
      </rPr>
      <t>Фінансові витрати</t>
    </r>
  </si>
  <si>
    <r>
      <rPr>
        <sz val="12"/>
        <rFont val="Times New Roman"/>
        <family val="1"/>
      </rPr>
      <t>Витрати від участі в капіталі</t>
    </r>
  </si>
  <si>
    <r>
      <rPr>
        <sz val="12"/>
        <rFont val="Times New Roman"/>
        <family val="1"/>
      </rPr>
      <t>Інші витрати</t>
    </r>
  </si>
  <si>
    <r>
      <rPr>
        <b/>
        <sz val="12"/>
        <rFont val="Times New Roman"/>
        <family val="1"/>
      </rPr>
      <t>Усього витрати</t>
    </r>
  </si>
  <si>
    <r>
      <rPr>
        <b/>
        <sz val="12"/>
        <rFont val="Times New Roman"/>
        <family val="1"/>
      </rPr>
      <t>Фінансові результати діяльності:</t>
    </r>
  </si>
  <si>
    <r>
      <rPr>
        <sz val="12"/>
        <rFont val="Times New Roman"/>
        <family val="1"/>
      </rPr>
      <t>Валовий прибуток (збиток):</t>
    </r>
  </si>
  <si>
    <r>
      <rPr>
        <sz val="12"/>
        <rFont val="Times New Roman"/>
        <family val="1"/>
      </rPr>
      <t>прибуток</t>
    </r>
  </si>
  <si>
    <r>
      <rPr>
        <sz val="12"/>
        <rFont val="Times New Roman"/>
        <family val="1"/>
      </rPr>
      <t>збиток</t>
    </r>
  </si>
  <si>
    <r>
      <rPr>
        <sz val="12"/>
        <rFont val="Times New Roman"/>
        <family val="1"/>
      </rPr>
      <t xml:space="preserve">Фінансові результати від звичайної
</t>
    </r>
    <r>
      <rPr>
        <sz val="12"/>
        <rFont val="Times New Roman"/>
        <family val="1"/>
      </rPr>
      <t>діяльності до оподаткування:</t>
    </r>
  </si>
  <si>
    <r>
      <rPr>
        <sz val="12"/>
        <rFont val="Times New Roman"/>
        <family val="1"/>
      </rPr>
      <t>Податок на прибуток</t>
    </r>
  </si>
  <si>
    <r>
      <rPr>
        <sz val="12"/>
        <rFont val="Times New Roman"/>
        <family val="1"/>
      </rPr>
      <t>Чистий:</t>
    </r>
  </si>
  <si>
    <r>
      <rPr>
        <b/>
        <sz val="12"/>
        <rFont val="Times New Roman"/>
        <family val="1"/>
      </rPr>
      <t>II. Елементи операційних витрат (разом)</t>
    </r>
  </si>
  <si>
    <r>
      <rPr>
        <sz val="12"/>
        <rFont val="Times New Roman"/>
        <family val="1"/>
      </rPr>
      <t>Матеріальні витрати</t>
    </r>
  </si>
  <si>
    <r>
      <rPr>
        <sz val="12"/>
        <rFont val="Times New Roman"/>
        <family val="1"/>
      </rPr>
      <t>Витрати на оплату праці</t>
    </r>
  </si>
  <si>
    <r>
      <rPr>
        <sz val="12"/>
        <rFont val="Times New Roman"/>
        <family val="1"/>
      </rPr>
      <t>Відрахування на соціальні заходи</t>
    </r>
  </si>
  <si>
    <r>
      <rPr>
        <sz val="12"/>
        <rFont val="Times New Roman"/>
        <family val="1"/>
      </rPr>
      <t>Амортизація</t>
    </r>
  </si>
  <si>
    <r>
      <rPr>
        <b/>
        <sz val="12"/>
        <rFont val="Times New Roman"/>
        <family val="1"/>
      </rPr>
      <t>ІІІ. Обов’язкові платежі підприємства до бюджету та державних цільових фондів</t>
    </r>
  </si>
  <si>
    <r>
      <rPr>
        <sz val="12"/>
        <rFont val="Times New Roman"/>
        <family val="1"/>
      </rPr>
      <t>податок на прибуток</t>
    </r>
  </si>
  <si>
    <r>
      <rPr>
        <sz val="12"/>
        <rFont val="Times New Roman"/>
        <family val="1"/>
      </rPr>
      <t xml:space="preserve">ПДВ, що підлягає сплаті до
</t>
    </r>
    <r>
      <rPr>
        <sz val="12"/>
        <rFont val="Times New Roman"/>
        <family val="1"/>
      </rPr>
      <t>бюджету за підсумками звітного періоду</t>
    </r>
  </si>
  <si>
    <r>
      <rPr>
        <sz val="12"/>
        <rFont val="Times New Roman"/>
        <family val="1"/>
      </rPr>
      <t xml:space="preserve">Інші податки, у тому числі
</t>
    </r>
    <r>
      <rPr>
        <sz val="12"/>
        <rFont val="Times New Roman"/>
        <family val="1"/>
      </rPr>
      <t>(розшифрувати):</t>
    </r>
  </si>
  <si>
    <r>
      <rPr>
        <sz val="12"/>
        <rFont val="Times New Roman"/>
        <family val="1"/>
      </rPr>
      <t>304/1</t>
    </r>
  </si>
  <si>
    <r>
      <rPr>
        <sz val="12"/>
        <rFont val="Times New Roman"/>
        <family val="1"/>
      </rPr>
      <t>304/2</t>
    </r>
  </si>
  <si>
    <r>
      <rPr>
        <sz val="12"/>
        <rFont val="Times New Roman"/>
        <family val="1"/>
      </rPr>
      <t xml:space="preserve">погашення реструктуризованих та відстрочених сум, що підлягають сплаті у поточному році до
</t>
    </r>
    <r>
      <rPr>
        <sz val="12"/>
        <rFont val="Times New Roman"/>
        <family val="1"/>
      </rPr>
      <t>бюджету</t>
    </r>
  </si>
  <si>
    <r>
      <rPr>
        <sz val="12"/>
        <rFont val="Times New Roman"/>
        <family val="1"/>
      </rPr>
      <t>до державних цільових фондів</t>
    </r>
  </si>
  <si>
    <r>
      <rPr>
        <sz val="12"/>
        <rFont val="Times New Roman"/>
        <family val="1"/>
      </rPr>
      <t>неустойки (штрафи, пені)</t>
    </r>
  </si>
  <si>
    <r>
      <rPr>
        <sz val="12"/>
        <rFont val="Times New Roman"/>
        <family val="1"/>
      </rPr>
      <t xml:space="preserve">внески до фондів соціального страхування - єдиний внесок на загальнообов'язкове державне
</t>
    </r>
    <r>
      <rPr>
        <sz val="12"/>
        <rFont val="Times New Roman"/>
        <family val="1"/>
      </rPr>
      <t>соціальне страхування</t>
    </r>
  </si>
  <si>
    <r>
      <rPr>
        <b/>
        <sz val="12"/>
        <rFont val="Times New Roman"/>
        <family val="1"/>
      </rPr>
      <t>IV. Капітальні інвестиції протягом року</t>
    </r>
  </si>
  <si>
    <r>
      <rPr>
        <sz val="12"/>
        <rFont val="Times New Roman"/>
        <family val="1"/>
      </rPr>
      <t>Капітальне будівництво</t>
    </r>
  </si>
  <si>
    <r>
      <rPr>
        <sz val="12"/>
        <rFont val="Times New Roman"/>
        <family val="1"/>
      </rPr>
      <t xml:space="preserve">Погашення отриманих на
</t>
    </r>
    <r>
      <rPr>
        <sz val="12"/>
        <rFont val="Times New Roman"/>
        <family val="1"/>
      </rPr>
      <t>капітальні інвестиції позик</t>
    </r>
  </si>
  <si>
    <r>
      <rPr>
        <b/>
        <sz val="12"/>
        <rFont val="Times New Roman"/>
        <family val="1"/>
      </rPr>
      <t>V. Додаткова інформація</t>
    </r>
  </si>
  <si>
    <t>дохід від операційної оренди активів</t>
  </si>
  <si>
    <t>дохід від реалізації фінансових інвестицій</t>
  </si>
  <si>
    <t>дохід від безоплатно одержаних активів</t>
  </si>
  <si>
    <t>Фінансові результати від операційної діяльності</t>
  </si>
  <si>
    <t>Відрахування частини прибутку до бюджету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</si>
  <si>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</si>
  <si>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підприємствами</t>
  </si>
  <si>
    <t>Інші обов’язкові платежі, у тому числі:</t>
  </si>
  <si>
    <t>в т. ч. за рахунок бюджетних коштів</t>
  </si>
  <si>
    <t>Придбання (виготовлення) основних засобів та інших необоротних матеріальних активів,</t>
  </si>
  <si>
    <t>Придбання (створення) нематеріальних активів,</t>
  </si>
  <si>
    <t>Разом (сума рядків  340, 350, 360, 370, 380)</t>
  </si>
  <si>
    <t>в т. ч. за рахунок бюджетних коштів (сума    рядків 341, 351, 361, 371, 381)</t>
  </si>
  <si>
    <r>
      <rPr>
        <b/>
        <sz val="12"/>
        <rFont val="Times New Roman"/>
        <family val="1"/>
      </rPr>
      <t>ПОГОДЖЕНО _____________________________</t>
    </r>
    <r>
      <rPr>
        <u/>
        <sz val="12"/>
        <rFont val="Times New Roman"/>
        <family val="1"/>
      </rPr>
      <t xml:space="preserve">
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</rPr>
      <t>(прізвище та ініціали заступника міського голови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</si>
  <si>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  <charset val="204"/>
      </rPr>
      <t>РОЗГЛЯНУТО</t>
    </r>
    <r>
      <rPr>
        <sz val="12"/>
        <rFont val="Times New Roman"/>
        <family val="1"/>
        <charset val="204"/>
      </rPr>
      <t xml:space="preserve">   ______________________                                                
</t>
    </r>
    <r>
      <rPr>
        <sz val="10"/>
        <rFont val="Times New Roman"/>
        <family val="1"/>
        <charset val="204"/>
      </rPr>
      <t xml:space="preserve">(найменування уповноваженого органу, який розглянув фінансовий план)
</t>
    </r>
    <r>
      <rPr>
        <sz val="12"/>
        <rFont val="Times New Roman"/>
        <family val="1"/>
        <charset val="204"/>
      </rPr>
      <t>М. П.</t>
    </r>
  </si>
  <si>
    <t>Сплата поточних податків та обов’язкових платежів до державного бюджету, у тому числі:</t>
  </si>
  <si>
    <t>Погашення податкової заборгованості, у тому числі:</t>
  </si>
  <si>
    <t>Внески до державних цільових фондів, у тому числі:</t>
  </si>
  <si>
    <t>Керівник</t>
  </si>
  <si>
    <t>(підпис)</t>
  </si>
  <si>
    <t>(ініціали, прізвище)</t>
  </si>
  <si>
    <t>(посада)</t>
  </si>
  <si>
    <r>
      <rPr>
        <sz val="12"/>
        <rFont val="Times New Roman"/>
        <family val="1"/>
      </rPr>
      <t>місцеві податки та збори(ПДФО)</t>
    </r>
  </si>
  <si>
    <t>Чисельність працівників</t>
  </si>
  <si>
    <t>Первісна вартість основних засобів</t>
  </si>
  <si>
    <t>Податкова заборгованість</t>
  </si>
  <si>
    <r>
      <t xml:space="preserve">Заборгованість перед працівниками
</t>
    </r>
    <r>
      <rPr>
        <sz val="12"/>
        <rFont val="Times New Roman"/>
        <family val="1"/>
        <charset val="204"/>
      </rPr>
      <t>із виплати заробітної плати</t>
    </r>
  </si>
  <si>
    <r>
      <rPr>
        <b/>
        <sz val="12"/>
        <rFont val="Times New Roman"/>
        <family val="1"/>
        <charset val="204"/>
      </rPr>
      <t>Чистий дохід (виручка) від
реалізації продукції (товарів, робіт, послуг)</t>
    </r>
  </si>
  <si>
    <t>за СПОДУ</t>
  </si>
  <si>
    <t>за ЗКГНГ</t>
  </si>
  <si>
    <t>Разом (сума рядків з 240 по 280):</t>
  </si>
  <si>
    <r>
      <t xml:space="preserve">Підприємство  </t>
    </r>
    <r>
      <rPr>
        <b/>
        <sz val="12"/>
        <rFont val="Times New Roman"/>
        <family val="1"/>
        <charset val="204"/>
      </rPr>
      <t>Комунальне виробниче житлове ремонтно-експлуатаційне підприємство №1</t>
    </r>
  </si>
  <si>
    <t>81.10</t>
  </si>
  <si>
    <r>
      <t xml:space="preserve">Місцезнаходження  </t>
    </r>
    <r>
      <rPr>
        <b/>
        <sz val="12"/>
        <rFont val="Times New Roman"/>
        <family val="1"/>
        <charset val="204"/>
      </rPr>
      <t>м. Коростень, вул. Кооперативна, 3-А</t>
    </r>
  </si>
  <si>
    <r>
      <t xml:space="preserve">Телефон </t>
    </r>
    <r>
      <rPr>
        <b/>
        <sz val="12"/>
        <rFont val="Times New Roman"/>
        <family val="1"/>
        <charset val="204"/>
      </rPr>
      <t>0414242446</t>
    </r>
  </si>
  <si>
    <r>
      <t>Прізвище та ініціали керівника  </t>
    </r>
    <r>
      <rPr>
        <b/>
        <sz val="12"/>
        <rFont val="Times New Roman"/>
        <family val="1"/>
        <charset val="204"/>
      </rPr>
      <t> Городничий П.О.      </t>
    </r>
    <r>
      <rPr>
        <sz val="12"/>
        <rFont val="Times New Roman"/>
        <family val="1"/>
      </rPr>
      <t>                                                                               </t>
    </r>
  </si>
  <si>
    <t xml:space="preserve">інші </t>
  </si>
  <si>
    <t>Модернізація, модифікація,
дообладнання, реконструкція, капітальний ремонт, інші види поліпшення необоротних активів,</t>
  </si>
  <si>
    <t>П.О.Городничий</t>
  </si>
  <si>
    <t>03343580</t>
  </si>
  <si>
    <t>Додаток                                                                                      до рішення виконавчого комітету                                                                                             Коростенської міської ради                                                        від 16.09.2020р. № ________</t>
  </si>
  <si>
    <r>
      <rPr>
        <b/>
        <sz val="12"/>
        <rFont val="Times New Roman"/>
        <family val="1"/>
      </rPr>
      <t>ФІНАНСОВИЙ  ПЛАН  ПІДПРИЄМСТВА    НА</t>
    </r>
    <r>
      <rPr>
        <u/>
        <sz val="12"/>
        <rFont val="Times New Roman"/>
        <family val="1"/>
      </rPr>
      <t> </t>
    </r>
    <r>
      <rPr>
        <b/>
        <u/>
        <sz val="12"/>
        <rFont val="Times New Roman"/>
        <family val="1"/>
        <charset val="204"/>
      </rPr>
      <t>2021</t>
    </r>
    <r>
      <rPr>
        <u/>
        <sz val="12"/>
        <rFont val="Times New Roman"/>
        <family val="1"/>
      </rPr>
      <t>  </t>
    </r>
    <r>
      <rPr>
        <b/>
        <sz val="12"/>
        <rFont val="Times New Roman"/>
        <family val="1"/>
      </rPr>
      <t>РІК</t>
    </r>
  </si>
  <si>
    <t>Факт минулого  року</t>
  </si>
  <si>
    <t>Фінансовий план поточного року</t>
  </si>
  <si>
    <t xml:space="preserve">( земельний податок, </t>
  </si>
  <si>
    <t>орендна плата)</t>
  </si>
  <si>
    <t xml:space="preserve">інші платежі </t>
  </si>
  <si>
    <t>Керуючий справами виконкому                                                           Андрій ОХРІМЧУК</t>
  </si>
  <si>
    <t>погашення реструктуризованих та відстрочених сум, що підлягають сплаті у поточному році до бюджету</t>
  </si>
  <si>
    <t>внески до фондів соціального страхування - єдиний внесок на загальнообов'язкове державне соціальне страхування</t>
  </si>
  <si>
    <t>Погашення отриманих на капітальні інвестиції позик</t>
  </si>
  <si>
    <t>Модернізація, модифікація, дообладнання, реконструкція, капітальний ремонт, інші види поліпшення необоротних активів,</t>
  </si>
  <si>
    <r>
      <t xml:space="preserve">Заборгованість перед працівниками </t>
    </r>
    <r>
      <rPr>
        <sz val="12"/>
        <rFont val="Times New Roman"/>
        <family val="1"/>
        <charset val="204"/>
      </rPr>
      <t>із виплати заробітної плати</t>
    </r>
  </si>
  <si>
    <t>ПДВ, що підлягає сплаті до бюджету за підсумками звітного періоду</t>
  </si>
  <si>
    <t>Інші податки, у тому числі (розшифрувати):</t>
  </si>
  <si>
    <t>дохід від реалізації необоротних активів, утримуваних для продажу</t>
  </si>
  <si>
    <t>Фінансові результати від звичайної діяльності до оподаткування:</t>
  </si>
  <si>
    <t>інші   (військовий збір )</t>
  </si>
  <si>
    <t>Петро  ГОРОДНИЧИЙ</t>
  </si>
  <si>
    <r>
      <t>Телефон (</t>
    </r>
    <r>
      <rPr>
        <b/>
        <sz val="12"/>
        <rFont val="Times New Roman"/>
        <family val="1"/>
        <charset val="204"/>
      </rPr>
      <t>04142)96196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</si>
  <si>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</si>
  <si>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2"/>
        <rFont val="Times New Roman"/>
        <family val="1"/>
      </rPr>
      <t>ФІНАНСОВИЙ  ПЛАН  ПІДПРИЄМСТВА    НА</t>
    </r>
    <r>
      <rPr>
        <u/>
        <sz val="12"/>
        <rFont val="Times New Roman"/>
        <family val="1"/>
      </rPr>
      <t> </t>
    </r>
    <r>
      <rPr>
        <b/>
        <u/>
        <sz val="12"/>
        <rFont val="Times New Roman"/>
        <family val="1"/>
        <charset val="204"/>
      </rPr>
      <t>2023</t>
    </r>
    <r>
      <rPr>
        <u/>
        <sz val="12"/>
        <rFont val="Times New Roman"/>
        <family val="1"/>
      </rPr>
      <t>  </t>
    </r>
    <r>
      <rPr>
        <b/>
        <sz val="12"/>
        <rFont val="Times New Roman"/>
        <family val="1"/>
      </rPr>
      <t>РІК</t>
    </r>
  </si>
  <si>
    <r>
      <rPr>
        <b/>
        <sz val="12"/>
        <rFont val="Times New Roman"/>
        <family val="1"/>
        <charset val="204"/>
      </rPr>
      <t xml:space="preserve">ПОГОДЖЕНО 
Перший заступник міського голови
__________________Володимир Вигівський      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(прізвище та ініціали заступника міського голови)                                                                                                 М.П.</t>
    </r>
  </si>
  <si>
    <r>
      <rPr>
        <b/>
        <sz val="12"/>
        <rFont val="Times New Roman"/>
        <family val="1"/>
        <charset val="204"/>
      </rPr>
      <t xml:space="preserve">РОЗГЛЯНУТО 
В.о.начальника управління ЖКГ міськвиконкому
  ____________Сергій Стужук               
</t>
    </r>
    <r>
      <rPr>
        <sz val="11"/>
        <rFont val="Times New Roman"/>
        <family val="1"/>
        <charset val="204"/>
      </rPr>
      <t>(найменування уповноваженого органу, який розглянув фінансовий план) М. П.</t>
    </r>
  </si>
  <si>
    <t>в т. ч. за рахунок бюджетних коштів (сума рядків 341, 351, 361, 371, 381)</t>
  </si>
  <si>
    <t>Додаток                                                                                      до рішення виконавчого комітету                                                                                             Коростенської міської ради                                                        від 02.08.2023р. № 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</si>
</sst>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35" x14ac:knownFonts="1"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2"/>
    </font>
    <font>
      <b/>
      <sz val="12"/>
      <color indexed="8"/>
      <name val="Times New Roman"/>
      <family val="2"/>
    </font>
    <font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5" fillId="0" borderId="0"/>
    <xf numFmtId="0" fontId="21" fillId="0" borderId="0"/>
  </cellStyleXfs>
  <cellXfs count="290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1" fontId="12" fillId="2" borderId="1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14" fillId="0" borderId="2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3" fontId="17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wrapText="1"/>
    </xf>
    <xf numFmtId="3" fontId="17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top" wrapText="1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0" borderId="1" xfId="0" applyNumberFormat="1" applyFont="1" applyFill="1" applyBorder="1" applyAlignment="1">
      <alignment horizontal="right" wrapText="1"/>
    </xf>
    <xf numFmtId="3" fontId="27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top"/>
    </xf>
    <xf numFmtId="1" fontId="0" fillId="0" borderId="0" xfId="0" applyNumberFormat="1" applyFill="1" applyBorder="1" applyAlignment="1">
      <alignment horizontal="center" vertical="top"/>
    </xf>
    <xf numFmtId="3" fontId="24" fillId="0" borderId="1" xfId="0" applyNumberFormat="1" applyFont="1" applyFill="1" applyBorder="1" applyAlignment="1">
      <alignment horizontal="right" vertical="center" wrapText="1"/>
    </xf>
    <xf numFmtId="3" fontId="24" fillId="0" borderId="1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3" fontId="17" fillId="0" borderId="1" xfId="0" applyNumberFormat="1" applyFont="1" applyFill="1" applyBorder="1" applyAlignment="1">
      <alignment vertical="center" wrapText="1"/>
    </xf>
    <xf numFmtId="3" fontId="24" fillId="0" borderId="1" xfId="0" applyNumberFormat="1" applyFont="1" applyFill="1" applyBorder="1" applyAlignment="1">
      <alignment wrapText="1"/>
    </xf>
    <xf numFmtId="3" fontId="24" fillId="0" borderId="1" xfId="0" applyNumberFormat="1" applyFont="1" applyFill="1" applyBorder="1" applyAlignment="1">
      <alignment vertical="center" wrapText="1"/>
    </xf>
    <xf numFmtId="3" fontId="27" fillId="0" borderId="1" xfId="0" applyNumberFormat="1" applyFont="1" applyFill="1" applyBorder="1" applyAlignment="1">
      <alignment vertical="center" wrapText="1"/>
    </xf>
    <xf numFmtId="3" fontId="24" fillId="0" borderId="1" xfId="0" applyNumberFormat="1" applyFont="1" applyFill="1" applyBorder="1" applyAlignment="1">
      <alignment vertical="top" wrapText="1"/>
    </xf>
    <xf numFmtId="3" fontId="24" fillId="0" borderId="4" xfId="0" applyNumberFormat="1" applyFont="1" applyFill="1" applyBorder="1" applyAlignment="1">
      <alignment vertical="center" wrapText="1"/>
    </xf>
    <xf numFmtId="3" fontId="24" fillId="0" borderId="5" xfId="0" applyNumberFormat="1" applyFont="1" applyFill="1" applyBorder="1" applyAlignment="1">
      <alignment vertical="center" wrapText="1"/>
    </xf>
    <xf numFmtId="3" fontId="24" fillId="0" borderId="8" xfId="0" applyNumberFormat="1" applyFont="1" applyFill="1" applyBorder="1" applyAlignment="1">
      <alignment vertical="center" wrapText="1"/>
    </xf>
    <xf numFmtId="3" fontId="24" fillId="0" borderId="6" xfId="0" applyNumberFormat="1" applyFont="1" applyFill="1" applyBorder="1" applyAlignment="1">
      <alignment vertical="center" wrapText="1"/>
    </xf>
    <xf numFmtId="3" fontId="24" fillId="0" borderId="9" xfId="0" applyNumberFormat="1" applyFont="1" applyFill="1" applyBorder="1" applyAlignment="1">
      <alignment vertical="center" wrapText="1"/>
    </xf>
    <xf numFmtId="3" fontId="24" fillId="0" borderId="7" xfId="0" applyNumberFormat="1" applyFont="1" applyFill="1" applyBorder="1" applyAlignment="1">
      <alignment vertical="center" wrapText="1"/>
    </xf>
    <xf numFmtId="3" fontId="28" fillId="0" borderId="1" xfId="0" applyNumberFormat="1" applyFont="1" applyFill="1" applyBorder="1" applyAlignment="1">
      <alignment horizontal="right" wrapText="1"/>
    </xf>
    <xf numFmtId="3" fontId="28" fillId="0" borderId="1" xfId="0" applyNumberFormat="1" applyFont="1" applyFill="1" applyBorder="1" applyAlignment="1">
      <alignment horizontal="right" vertical="center" wrapText="1"/>
    </xf>
    <xf numFmtId="3" fontId="29" fillId="0" borderId="1" xfId="0" applyNumberFormat="1" applyFont="1" applyFill="1" applyBorder="1" applyAlignment="1">
      <alignment horizontal="right" vertical="center" wrapText="1"/>
    </xf>
    <xf numFmtId="3" fontId="29" fillId="0" borderId="1" xfId="0" applyNumberFormat="1" applyFont="1" applyFill="1" applyBorder="1" applyAlignment="1">
      <alignment horizontal="right" vertical="top" wrapText="1"/>
    </xf>
    <xf numFmtId="3" fontId="24" fillId="3" borderId="1" xfId="0" applyNumberFormat="1" applyFont="1" applyFill="1" applyBorder="1" applyAlignment="1">
      <alignment horizontal="right" vertical="center" wrapText="1"/>
    </xf>
    <xf numFmtId="3" fontId="24" fillId="3" borderId="1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wrapText="1"/>
    </xf>
    <xf numFmtId="0" fontId="18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3" fontId="24" fillId="4" borderId="1" xfId="0" applyNumberFormat="1" applyFont="1" applyFill="1" applyBorder="1" applyAlignment="1">
      <alignment horizontal="right" vertical="center" wrapText="1"/>
    </xf>
    <xf numFmtId="3" fontId="24" fillId="4" borderId="1" xfId="0" applyNumberFormat="1" applyFont="1" applyFill="1" applyBorder="1" applyAlignment="1">
      <alignment horizontal="right" wrapText="1"/>
    </xf>
    <xf numFmtId="3" fontId="30" fillId="4" borderId="1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3" fontId="17" fillId="4" borderId="1" xfId="0" applyNumberFormat="1" applyFont="1" applyFill="1" applyBorder="1" applyAlignment="1">
      <alignment horizontal="right" vertical="center" wrapText="1"/>
    </xf>
    <xf numFmtId="3" fontId="10" fillId="4" borderId="1" xfId="0" applyNumberFormat="1" applyFont="1" applyFill="1" applyBorder="1" applyAlignment="1">
      <alignment horizontal="right" wrapText="1"/>
    </xf>
    <xf numFmtId="3" fontId="10" fillId="4" borderId="1" xfId="0" applyNumberFormat="1" applyFont="1" applyFill="1" applyBorder="1" applyAlignment="1">
      <alignment horizontal="right" vertical="center" wrapText="1"/>
    </xf>
    <xf numFmtId="3" fontId="17" fillId="4" borderId="1" xfId="0" applyNumberFormat="1" applyFont="1" applyFill="1" applyBorder="1" applyAlignment="1">
      <alignment horizontal="right" wrapText="1"/>
    </xf>
    <xf numFmtId="3" fontId="18" fillId="4" borderId="1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29" fillId="0" borderId="29" xfId="0" applyFont="1" applyFill="1" applyBorder="1" applyAlignment="1">
      <alignment horizontal="center" vertical="center" wrapText="1"/>
    </xf>
    <xf numFmtId="49" fontId="29" fillId="0" borderId="29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7" fillId="0" borderId="29" xfId="0" applyFont="1" applyFill="1" applyBorder="1" applyAlignment="1">
      <alignment horizontal="center" vertical="top" wrapText="1"/>
    </xf>
    <xf numFmtId="0" fontId="0" fillId="0" borderId="13" xfId="0" applyFill="1" applyBorder="1" applyAlignment="1">
      <alignment horizontal="left" wrapText="1"/>
    </xf>
    <xf numFmtId="0" fontId="7" fillId="0" borderId="15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0" fillId="0" borderId="4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 textRotation="90" wrapText="1"/>
    </xf>
    <xf numFmtId="0" fontId="3" fillId="0" borderId="18" xfId="0" applyFont="1" applyFill="1" applyBorder="1" applyAlignment="1">
      <alignment horizontal="center" vertical="center" textRotation="90" wrapText="1"/>
    </xf>
    <xf numFmtId="0" fontId="3" fillId="0" borderId="19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8" fillId="0" borderId="17" xfId="0" applyFont="1" applyFill="1" applyBorder="1" applyAlignment="1">
      <alignment horizontal="center" vertical="center" textRotation="90" wrapText="1"/>
    </xf>
    <xf numFmtId="0" fontId="3" fillId="0" borderId="20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0" fillId="0" borderId="16" xfId="0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top" shrinkToFit="1"/>
    </xf>
    <xf numFmtId="1" fontId="12" fillId="2" borderId="12" xfId="0" applyNumberFormat="1" applyFont="1" applyFill="1" applyBorder="1" applyAlignment="1">
      <alignment horizontal="center" vertical="top" shrinkToFit="1"/>
    </xf>
    <xf numFmtId="1" fontId="12" fillId="2" borderId="15" xfId="0" applyNumberFormat="1" applyFont="1" applyFill="1" applyBorder="1" applyAlignment="1">
      <alignment horizontal="center" vertical="top" shrinkToFit="1"/>
    </xf>
    <xf numFmtId="0" fontId="1" fillId="0" borderId="11" xfId="0" applyFont="1" applyFill="1" applyBorder="1" applyAlignment="1">
      <alignment horizontal="left" vertical="top" wrapText="1" indent="15"/>
    </xf>
    <xf numFmtId="0" fontId="1" fillId="0" borderId="15" xfId="0" applyFont="1" applyFill="1" applyBorder="1" applyAlignment="1">
      <alignment horizontal="left" vertical="top" wrapText="1" indent="15"/>
    </xf>
    <xf numFmtId="0" fontId="1" fillId="0" borderId="12" xfId="0" applyFont="1" applyFill="1" applyBorder="1" applyAlignment="1">
      <alignment horizontal="left" vertical="top" wrapText="1" indent="15"/>
    </xf>
    <xf numFmtId="0" fontId="18" fillId="0" borderId="11" xfId="0" applyFont="1" applyFill="1" applyBorder="1" applyAlignment="1">
      <alignment horizontal="left" wrapText="1"/>
    </xf>
    <xf numFmtId="0" fontId="18" fillId="0" borderId="12" xfId="0" applyFont="1" applyFill="1" applyBorder="1" applyAlignment="1">
      <alignment horizontal="left" wrapText="1"/>
    </xf>
    <xf numFmtId="0" fontId="18" fillId="0" borderId="15" xfId="0" applyFont="1" applyFill="1" applyBorder="1" applyAlignment="1">
      <alignment horizontal="left" wrapText="1"/>
    </xf>
    <xf numFmtId="164" fontId="18" fillId="0" borderId="11" xfId="0" applyNumberFormat="1" applyFont="1" applyFill="1" applyBorder="1" applyAlignment="1">
      <alignment horizontal="center" vertical="center" shrinkToFit="1"/>
    </xf>
    <xf numFmtId="164" fontId="18" fillId="0" borderId="12" xfId="0" applyNumberFormat="1" applyFont="1" applyFill="1" applyBorder="1" applyAlignment="1">
      <alignment horizontal="center" vertical="center" shrinkToFit="1"/>
    </xf>
    <xf numFmtId="3" fontId="24" fillId="4" borderId="11" xfId="0" applyNumberFormat="1" applyFont="1" applyFill="1" applyBorder="1" applyAlignment="1">
      <alignment horizontal="right" vertical="center" wrapText="1"/>
    </xf>
    <xf numFmtId="3" fontId="24" fillId="4" borderId="15" xfId="0" applyNumberFormat="1" applyFont="1" applyFill="1" applyBorder="1" applyAlignment="1">
      <alignment horizontal="right" vertical="center" wrapText="1"/>
    </xf>
    <xf numFmtId="3" fontId="24" fillId="4" borderId="12" xfId="0" applyNumberFormat="1" applyFont="1" applyFill="1" applyBorder="1" applyAlignment="1">
      <alignment horizontal="right" vertical="center" wrapText="1"/>
    </xf>
    <xf numFmtId="3" fontId="1" fillId="4" borderId="11" xfId="0" applyNumberFormat="1" applyFont="1" applyFill="1" applyBorder="1" applyAlignment="1">
      <alignment horizontal="right" vertical="center" wrapText="1"/>
    </xf>
    <xf numFmtId="3" fontId="1" fillId="4" borderId="12" xfId="0" applyNumberFormat="1" applyFont="1" applyFill="1" applyBorder="1" applyAlignment="1">
      <alignment horizontal="right" vertical="center" wrapText="1"/>
    </xf>
    <xf numFmtId="3" fontId="2" fillId="4" borderId="11" xfId="0" applyNumberFormat="1" applyFont="1" applyFill="1" applyBorder="1" applyAlignment="1">
      <alignment horizontal="right" vertical="center" wrapText="1"/>
    </xf>
    <xf numFmtId="3" fontId="2" fillId="4" borderId="12" xfId="0" applyNumberFormat="1" applyFont="1" applyFill="1" applyBorder="1" applyAlignment="1">
      <alignment horizontal="right" vertical="center" wrapText="1"/>
    </xf>
    <xf numFmtId="3" fontId="24" fillId="4" borderId="11" xfId="0" applyNumberFormat="1" applyFont="1" applyFill="1" applyBorder="1" applyAlignment="1">
      <alignment horizontal="right" wrapText="1"/>
    </xf>
    <xf numFmtId="3" fontId="24" fillId="4" borderId="15" xfId="0" applyNumberFormat="1" applyFont="1" applyFill="1" applyBorder="1" applyAlignment="1">
      <alignment horizontal="right" wrapText="1"/>
    </xf>
    <xf numFmtId="3" fontId="24" fillId="4" borderId="12" xfId="0" applyNumberFormat="1" applyFont="1" applyFill="1" applyBorder="1" applyAlignment="1">
      <alignment horizontal="right" wrapText="1"/>
    </xf>
    <xf numFmtId="3" fontId="33" fillId="4" borderId="11" xfId="0" applyNumberFormat="1" applyFont="1" applyFill="1" applyBorder="1" applyAlignment="1">
      <alignment horizontal="right" wrapText="1"/>
    </xf>
    <xf numFmtId="3" fontId="33" fillId="4" borderId="12" xfId="0" applyNumberFormat="1" applyFont="1" applyFill="1" applyBorder="1" applyAlignment="1">
      <alignment horizontal="right" wrapText="1"/>
    </xf>
    <xf numFmtId="3" fontId="30" fillId="4" borderId="11" xfId="0" applyNumberFormat="1" applyFont="1" applyFill="1" applyBorder="1" applyAlignment="1">
      <alignment horizontal="right" vertical="center" wrapText="1"/>
    </xf>
    <xf numFmtId="3" fontId="30" fillId="4" borderId="12" xfId="0" applyNumberFormat="1" applyFont="1" applyFill="1" applyBorder="1" applyAlignment="1">
      <alignment horizontal="right" vertical="center" wrapText="1"/>
    </xf>
    <xf numFmtId="3" fontId="1" fillId="4" borderId="11" xfId="0" applyNumberFormat="1" applyFont="1" applyFill="1" applyBorder="1" applyAlignment="1">
      <alignment horizontal="right" wrapText="1"/>
    </xf>
    <xf numFmtId="3" fontId="1" fillId="4" borderId="12" xfId="0" applyNumberFormat="1" applyFont="1" applyFill="1" applyBorder="1" applyAlignment="1">
      <alignment horizontal="right" wrapText="1"/>
    </xf>
    <xf numFmtId="3" fontId="24" fillId="0" borderId="11" xfId="0" applyNumberFormat="1" applyFont="1" applyFill="1" applyBorder="1" applyAlignment="1">
      <alignment horizontal="right" wrapText="1"/>
    </xf>
    <xf numFmtId="3" fontId="24" fillId="0" borderId="15" xfId="0" applyNumberFormat="1" applyFont="1" applyFill="1" applyBorder="1" applyAlignment="1">
      <alignment horizontal="right" wrapText="1"/>
    </xf>
    <xf numFmtId="3" fontId="24" fillId="0" borderId="12" xfId="0" applyNumberFormat="1" applyFont="1" applyFill="1" applyBorder="1" applyAlignment="1">
      <alignment horizontal="right" wrapText="1"/>
    </xf>
    <xf numFmtId="3" fontId="17" fillId="0" borderId="11" xfId="0" applyNumberFormat="1" applyFont="1" applyFill="1" applyBorder="1" applyAlignment="1">
      <alignment horizontal="right" wrapText="1"/>
    </xf>
    <xf numFmtId="3" fontId="17" fillId="0" borderId="12" xfId="0" applyNumberFormat="1" applyFont="1" applyFill="1" applyBorder="1" applyAlignment="1">
      <alignment horizontal="right" wrapText="1"/>
    </xf>
    <xf numFmtId="164" fontId="17" fillId="0" borderId="11" xfId="0" applyNumberFormat="1" applyFont="1" applyFill="1" applyBorder="1" applyAlignment="1">
      <alignment horizontal="center" vertical="center" shrinkToFit="1"/>
    </xf>
    <xf numFmtId="164" fontId="17" fillId="0" borderId="12" xfId="0" applyNumberFormat="1" applyFont="1" applyFill="1" applyBorder="1" applyAlignment="1">
      <alignment horizontal="center" vertical="center" shrinkToFit="1"/>
    </xf>
    <xf numFmtId="3" fontId="17" fillId="0" borderId="11" xfId="0" applyNumberFormat="1" applyFont="1" applyFill="1" applyBorder="1" applyAlignment="1">
      <alignment horizontal="right" vertical="center" wrapText="1"/>
    </xf>
    <xf numFmtId="3" fontId="17" fillId="0" borderId="15" xfId="0" applyNumberFormat="1" applyFont="1" applyFill="1" applyBorder="1" applyAlignment="1">
      <alignment horizontal="right" vertical="center" wrapText="1"/>
    </xf>
    <xf numFmtId="3" fontId="17" fillId="0" borderId="12" xfId="0" applyNumberFormat="1" applyFont="1" applyFill="1" applyBorder="1" applyAlignment="1">
      <alignment horizontal="righ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right" vertical="center" wrapText="1"/>
    </xf>
    <xf numFmtId="3" fontId="24" fillId="0" borderId="15" xfId="0" applyNumberFormat="1" applyFont="1" applyFill="1" applyBorder="1" applyAlignment="1">
      <alignment horizontal="right" vertical="center" wrapText="1"/>
    </xf>
    <xf numFmtId="3" fontId="24" fillId="0" borderId="12" xfId="0" applyNumberFormat="1" applyFont="1" applyFill="1" applyBorder="1" applyAlignment="1">
      <alignment horizontal="right" vertical="center" wrapText="1"/>
    </xf>
    <xf numFmtId="164" fontId="19" fillId="0" borderId="11" xfId="0" applyNumberFormat="1" applyFont="1" applyFill="1" applyBorder="1" applyAlignment="1">
      <alignment horizontal="center" vertical="center" shrinkToFit="1"/>
    </xf>
    <xf numFmtId="164" fontId="19" fillId="0" borderId="12" xfId="0" applyNumberFormat="1" applyFont="1" applyFill="1" applyBorder="1" applyAlignment="1">
      <alignment horizontal="center" vertical="center" shrinkToFit="1"/>
    </xf>
    <xf numFmtId="3" fontId="17" fillId="4" borderId="11" xfId="0" applyNumberFormat="1" applyFont="1" applyFill="1" applyBorder="1" applyAlignment="1">
      <alignment horizontal="right" vertical="center" wrapText="1"/>
    </xf>
    <xf numFmtId="3" fontId="17" fillId="4" borderId="15" xfId="0" applyNumberFormat="1" applyFont="1" applyFill="1" applyBorder="1" applyAlignment="1">
      <alignment horizontal="right" vertical="center" wrapText="1"/>
    </xf>
    <xf numFmtId="3" fontId="17" fillId="4" borderId="12" xfId="0" applyNumberFormat="1" applyFont="1" applyFill="1" applyBorder="1" applyAlignment="1">
      <alignment horizontal="right" vertical="center" wrapText="1"/>
    </xf>
    <xf numFmtId="3" fontId="17" fillId="4" borderId="11" xfId="0" applyNumberFormat="1" applyFont="1" applyFill="1" applyBorder="1" applyAlignment="1">
      <alignment horizontal="right" wrapText="1"/>
    </xf>
    <xf numFmtId="3" fontId="17" fillId="4" borderId="12" xfId="0" applyNumberFormat="1" applyFont="1" applyFill="1" applyBorder="1" applyAlignment="1">
      <alignment horizontal="right" wrapText="1"/>
    </xf>
    <xf numFmtId="1" fontId="18" fillId="0" borderId="11" xfId="0" applyNumberFormat="1" applyFont="1" applyFill="1" applyBorder="1" applyAlignment="1">
      <alignment horizontal="center" vertical="center" shrinkToFit="1"/>
    </xf>
    <xf numFmtId="1" fontId="18" fillId="0" borderId="12" xfId="0" applyNumberFormat="1" applyFont="1" applyFill="1" applyBorder="1" applyAlignment="1">
      <alignment horizontal="center" vertical="center" shrinkToFit="1"/>
    </xf>
    <xf numFmtId="3" fontId="10" fillId="4" borderId="11" xfId="0" applyNumberFormat="1" applyFont="1" applyFill="1" applyBorder="1" applyAlignment="1">
      <alignment horizontal="right" vertical="center" wrapText="1"/>
    </xf>
    <xf numFmtId="3" fontId="10" fillId="4" borderId="12" xfId="0" applyNumberFormat="1" applyFont="1" applyFill="1" applyBorder="1" applyAlignment="1">
      <alignment horizontal="right" vertical="center" wrapText="1"/>
    </xf>
    <xf numFmtId="1" fontId="19" fillId="0" borderId="11" xfId="0" applyNumberFormat="1" applyFont="1" applyFill="1" applyBorder="1" applyAlignment="1">
      <alignment horizontal="center" vertical="center" shrinkToFit="1"/>
    </xf>
    <xf numFmtId="1" fontId="19" fillId="0" borderId="12" xfId="0" applyNumberFormat="1" applyFont="1" applyFill="1" applyBorder="1" applyAlignment="1">
      <alignment horizontal="center" vertical="center" shrinkToFit="1"/>
    </xf>
    <xf numFmtId="3" fontId="17" fillId="4" borderId="15" xfId="0" applyNumberFormat="1" applyFont="1" applyFill="1" applyBorder="1" applyAlignment="1">
      <alignment horizontal="right" wrapText="1"/>
    </xf>
    <xf numFmtId="3" fontId="10" fillId="0" borderId="11" xfId="0" applyNumberFormat="1" applyFont="1" applyFill="1" applyBorder="1" applyAlignment="1">
      <alignment horizontal="right" wrapText="1"/>
    </xf>
    <xf numFmtId="3" fontId="10" fillId="0" borderId="12" xfId="0" applyNumberFormat="1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1" fontId="12" fillId="0" borderId="11" xfId="0" applyNumberFormat="1" applyFont="1" applyFill="1" applyBorder="1" applyAlignment="1">
      <alignment horizontal="center" vertical="center" shrinkToFit="1"/>
    </xf>
    <xf numFmtId="1" fontId="12" fillId="0" borderId="12" xfId="0" applyNumberFormat="1" applyFont="1" applyFill="1" applyBorder="1" applyAlignment="1">
      <alignment horizontal="center" vertical="center" shrinkToFit="1"/>
    </xf>
    <xf numFmtId="1" fontId="17" fillId="0" borderId="11" xfId="0" applyNumberFormat="1" applyFont="1" applyFill="1" applyBorder="1" applyAlignment="1">
      <alignment horizontal="center" vertical="center" shrinkToFit="1"/>
    </xf>
    <xf numFmtId="1" fontId="17" fillId="0" borderId="12" xfId="0" applyNumberFormat="1" applyFont="1" applyFill="1" applyBorder="1" applyAlignment="1">
      <alignment horizontal="center" vertical="center" shrinkToFit="1"/>
    </xf>
    <xf numFmtId="1" fontId="13" fillId="0" borderId="11" xfId="0" applyNumberFormat="1" applyFont="1" applyFill="1" applyBorder="1" applyAlignment="1">
      <alignment horizontal="center" vertical="center" shrinkToFit="1"/>
    </xf>
    <xf numFmtId="1" fontId="13" fillId="0" borderId="12" xfId="0" applyNumberFormat="1" applyFont="1" applyFill="1" applyBorder="1" applyAlignment="1">
      <alignment horizontal="center" vertical="center" shrinkToFit="1"/>
    </xf>
    <xf numFmtId="3" fontId="17" fillId="0" borderId="11" xfId="0" applyNumberFormat="1" applyFont="1" applyFill="1" applyBorder="1" applyAlignment="1">
      <alignment vertical="center" wrapText="1"/>
    </xf>
    <xf numFmtId="3" fontId="17" fillId="0" borderId="15" xfId="0" applyNumberFormat="1" applyFont="1" applyFill="1" applyBorder="1" applyAlignment="1">
      <alignment vertical="center" wrapText="1"/>
    </xf>
    <xf numFmtId="3" fontId="17" fillId="0" borderId="12" xfId="0" applyNumberFormat="1" applyFont="1" applyFill="1" applyBorder="1" applyAlignment="1">
      <alignment vertical="center" wrapText="1"/>
    </xf>
    <xf numFmtId="3" fontId="24" fillId="0" borderId="11" xfId="0" applyNumberFormat="1" applyFont="1" applyFill="1" applyBorder="1" applyAlignment="1">
      <alignment wrapText="1"/>
    </xf>
    <xf numFmtId="3" fontId="24" fillId="0" borderId="15" xfId="0" applyNumberFormat="1" applyFont="1" applyFill="1" applyBorder="1" applyAlignment="1">
      <alignment wrapText="1"/>
    </xf>
    <xf numFmtId="3" fontId="24" fillId="0" borderId="12" xfId="0" applyNumberFormat="1" applyFont="1" applyFill="1" applyBorder="1" applyAlignment="1">
      <alignment wrapText="1"/>
    </xf>
    <xf numFmtId="3" fontId="34" fillId="0" borderId="11" xfId="0" applyNumberFormat="1" applyFont="1" applyFill="1" applyBorder="1" applyAlignment="1">
      <alignment wrapText="1"/>
    </xf>
    <xf numFmtId="3" fontId="34" fillId="0" borderId="12" xfId="0" applyNumberFormat="1" applyFont="1" applyFill="1" applyBorder="1" applyAlignment="1">
      <alignment wrapText="1"/>
    </xf>
    <xf numFmtId="3" fontId="24" fillId="0" borderId="11" xfId="0" applyNumberFormat="1" applyFont="1" applyFill="1" applyBorder="1" applyAlignment="1">
      <alignment vertical="center" wrapText="1"/>
    </xf>
    <xf numFmtId="3" fontId="24" fillId="0" borderId="12" xfId="0" applyNumberFormat="1" applyFont="1" applyFill="1" applyBorder="1" applyAlignment="1">
      <alignment vertical="center" wrapText="1"/>
    </xf>
    <xf numFmtId="3" fontId="24" fillId="0" borderId="15" xfId="0" applyNumberFormat="1" applyFont="1" applyFill="1" applyBorder="1" applyAlignment="1">
      <alignment vertical="center" wrapText="1"/>
    </xf>
    <xf numFmtId="3" fontId="34" fillId="0" borderId="11" xfId="0" applyNumberFormat="1" applyFont="1" applyFill="1" applyBorder="1" applyAlignment="1">
      <alignment vertical="center" wrapText="1"/>
    </xf>
    <xf numFmtId="3" fontId="34" fillId="0" borderId="12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vertical="center" wrapText="1"/>
    </xf>
    <xf numFmtId="3" fontId="27" fillId="0" borderId="12" xfId="0" applyNumberFormat="1" applyFont="1" applyFill="1" applyBorder="1" applyAlignment="1">
      <alignment vertical="center" wrapText="1"/>
    </xf>
    <xf numFmtId="3" fontId="17" fillId="0" borderId="11" xfId="0" applyNumberFormat="1" applyFont="1" applyFill="1" applyBorder="1" applyAlignment="1">
      <alignment wrapText="1"/>
    </xf>
    <xf numFmtId="3" fontId="17" fillId="0" borderId="12" xfId="0" applyNumberFormat="1" applyFont="1" applyFill="1" applyBorder="1" applyAlignment="1">
      <alignment wrapText="1"/>
    </xf>
    <xf numFmtId="3" fontId="24" fillId="0" borderId="11" xfId="0" applyNumberFormat="1" applyFont="1" applyFill="1" applyBorder="1" applyAlignment="1">
      <alignment vertical="top" wrapText="1"/>
    </xf>
    <xf numFmtId="3" fontId="24" fillId="0" borderId="15" xfId="0" applyNumberFormat="1" applyFont="1" applyFill="1" applyBorder="1" applyAlignment="1">
      <alignment vertical="top" wrapText="1"/>
    </xf>
    <xf numFmtId="3" fontId="24" fillId="0" borderId="12" xfId="0" applyNumberFormat="1" applyFont="1" applyFill="1" applyBorder="1" applyAlignment="1">
      <alignment vertical="top" wrapText="1"/>
    </xf>
    <xf numFmtId="3" fontId="17" fillId="0" borderId="11" xfId="0" applyNumberFormat="1" applyFont="1" applyFill="1" applyBorder="1" applyAlignment="1">
      <alignment vertical="top" wrapText="1"/>
    </xf>
    <xf numFmtId="3" fontId="17" fillId="0" borderId="12" xfId="0" applyNumberFormat="1" applyFont="1" applyFill="1" applyBorder="1" applyAlignment="1">
      <alignment vertical="top" wrapText="1"/>
    </xf>
    <xf numFmtId="1" fontId="12" fillId="0" borderId="17" xfId="0" applyNumberFormat="1" applyFont="1" applyFill="1" applyBorder="1" applyAlignment="1">
      <alignment horizontal="center" vertical="center" shrinkToFit="1"/>
    </xf>
    <xf numFmtId="1" fontId="12" fillId="0" borderId="18" xfId="0" applyNumberFormat="1" applyFont="1" applyFill="1" applyBorder="1" applyAlignment="1">
      <alignment horizontal="center" vertical="center" shrinkToFit="1"/>
    </xf>
    <xf numFmtId="3" fontId="24" fillId="0" borderId="17" xfId="0" applyNumberFormat="1" applyFont="1" applyFill="1" applyBorder="1" applyAlignment="1">
      <alignment vertical="center" wrapText="1"/>
    </xf>
    <xf numFmtId="3" fontId="24" fillId="0" borderId="20" xfId="0" applyNumberFormat="1" applyFont="1" applyFill="1" applyBorder="1" applyAlignment="1">
      <alignment vertical="center" wrapText="1"/>
    </xf>
    <xf numFmtId="3" fontId="24" fillId="0" borderId="18" xfId="0" applyNumberFormat="1" applyFont="1" applyFill="1" applyBorder="1" applyAlignment="1">
      <alignment vertical="center" wrapText="1"/>
    </xf>
    <xf numFmtId="3" fontId="17" fillId="0" borderId="17" xfId="0" applyNumberFormat="1" applyFont="1" applyFill="1" applyBorder="1" applyAlignment="1">
      <alignment vertical="center" wrapText="1"/>
    </xf>
    <xf numFmtId="3" fontId="17" fillId="0" borderId="18" xfId="0" applyNumberFormat="1" applyFont="1" applyFill="1" applyBorder="1" applyAlignment="1">
      <alignment vertical="center" wrapText="1"/>
    </xf>
    <xf numFmtId="1" fontId="12" fillId="0" borderId="21" xfId="0" applyNumberFormat="1" applyFont="1" applyFill="1" applyBorder="1" applyAlignment="1">
      <alignment horizontal="center" vertical="center" shrinkToFit="1"/>
    </xf>
    <xf numFmtId="1" fontId="12" fillId="0" borderId="0" xfId="0" applyNumberFormat="1" applyFont="1" applyFill="1" applyBorder="1" applyAlignment="1">
      <alignment horizontal="center" vertical="center" shrinkToFit="1"/>
    </xf>
    <xf numFmtId="1" fontId="12" fillId="0" borderId="2" xfId="0" applyNumberFormat="1" applyFont="1" applyFill="1" applyBorder="1" applyAlignment="1">
      <alignment horizontal="center" vertical="center" shrinkToFit="1"/>
    </xf>
    <xf numFmtId="3" fontId="24" fillId="0" borderId="22" xfId="0" applyNumberFormat="1" applyFont="1" applyFill="1" applyBorder="1" applyAlignment="1">
      <alignment vertical="center" wrapText="1"/>
    </xf>
    <xf numFmtId="3" fontId="24" fillId="0" borderId="21" xfId="0" applyNumberFormat="1" applyFont="1" applyFill="1" applyBorder="1" applyAlignment="1">
      <alignment vertical="center" wrapText="1"/>
    </xf>
    <xf numFmtId="3" fontId="24" fillId="0" borderId="23" xfId="0" applyNumberFormat="1" applyFont="1" applyFill="1" applyBorder="1" applyAlignment="1">
      <alignment vertical="center" wrapText="1"/>
    </xf>
    <xf numFmtId="3" fontId="17" fillId="0" borderId="22" xfId="0" applyNumberFormat="1" applyFont="1" applyFill="1" applyBorder="1" applyAlignment="1">
      <alignment vertical="center" wrapText="1"/>
    </xf>
    <xf numFmtId="3" fontId="17" fillId="0" borderId="23" xfId="0" applyNumberFormat="1" applyFont="1" applyFill="1" applyBorder="1" applyAlignment="1">
      <alignment vertical="center" wrapText="1"/>
    </xf>
    <xf numFmtId="3" fontId="24" fillId="0" borderId="24" xfId="0" applyNumberFormat="1" applyFont="1" applyFill="1" applyBorder="1" applyAlignment="1">
      <alignment vertical="center" wrapText="1"/>
    </xf>
    <xf numFmtId="3" fontId="24" fillId="0" borderId="0" xfId="0" applyNumberFormat="1" applyFont="1" applyFill="1" applyBorder="1" applyAlignment="1">
      <alignment vertical="center" wrapText="1"/>
    </xf>
    <xf numFmtId="3" fontId="17" fillId="0" borderId="24" xfId="0" applyNumberFormat="1" applyFont="1" applyFill="1" applyBorder="1" applyAlignment="1">
      <alignment vertical="center" wrapText="1"/>
    </xf>
    <xf numFmtId="3" fontId="17" fillId="0" borderId="8" xfId="0" applyNumberFormat="1" applyFont="1" applyFill="1" applyBorder="1" applyAlignment="1">
      <alignment vertical="center" wrapText="1"/>
    </xf>
    <xf numFmtId="3" fontId="24" fillId="0" borderId="8" xfId="0" applyNumberFormat="1" applyFont="1" applyFill="1" applyBorder="1" applyAlignment="1">
      <alignment vertical="center" wrapText="1"/>
    </xf>
    <xf numFmtId="3" fontId="24" fillId="0" borderId="25" xfId="0" applyNumberFormat="1" applyFont="1" applyFill="1" applyBorder="1" applyAlignment="1">
      <alignment vertical="center" wrapText="1"/>
    </xf>
    <xf numFmtId="3" fontId="24" fillId="0" borderId="2" xfId="0" applyNumberFormat="1" applyFont="1" applyFill="1" applyBorder="1" applyAlignment="1">
      <alignment vertical="center" wrapText="1"/>
    </xf>
    <xf numFmtId="3" fontId="24" fillId="0" borderId="9" xfId="0" applyNumberFormat="1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top" wrapText="1"/>
    </xf>
    <xf numFmtId="3" fontId="28" fillId="0" borderId="11" xfId="0" applyNumberFormat="1" applyFont="1" applyFill="1" applyBorder="1" applyAlignment="1">
      <alignment horizontal="right" wrapText="1"/>
    </xf>
    <xf numFmtId="3" fontId="28" fillId="0" borderId="15" xfId="0" applyNumberFormat="1" applyFont="1" applyFill="1" applyBorder="1" applyAlignment="1">
      <alignment horizontal="right" wrapText="1"/>
    </xf>
    <xf numFmtId="3" fontId="28" fillId="0" borderId="12" xfId="0" applyNumberFormat="1" applyFont="1" applyFill="1" applyBorder="1" applyAlignment="1">
      <alignment horizontal="right" wrapText="1"/>
    </xf>
    <xf numFmtId="3" fontId="28" fillId="0" borderId="11" xfId="0" applyNumberFormat="1" applyFont="1" applyFill="1" applyBorder="1" applyAlignment="1">
      <alignment horizontal="right" vertical="center" wrapText="1"/>
    </xf>
    <xf numFmtId="3" fontId="28" fillId="0" borderId="15" xfId="0" applyNumberFormat="1" applyFont="1" applyFill="1" applyBorder="1" applyAlignment="1">
      <alignment horizontal="right" vertical="center" wrapText="1"/>
    </xf>
    <xf numFmtId="3" fontId="28" fillId="0" borderId="12" xfId="0" applyNumberFormat="1" applyFont="1" applyFill="1" applyBorder="1" applyAlignment="1">
      <alignment horizontal="right" vertical="center" wrapText="1"/>
    </xf>
    <xf numFmtId="3" fontId="29" fillId="0" borderId="11" xfId="0" applyNumberFormat="1" applyFont="1" applyFill="1" applyBorder="1" applyAlignment="1">
      <alignment horizontal="right" vertical="center" wrapText="1"/>
    </xf>
    <xf numFmtId="3" fontId="29" fillId="0" borderId="12" xfId="0" applyNumberFormat="1" applyFont="1" applyFill="1" applyBorder="1" applyAlignment="1">
      <alignment horizontal="right" vertical="center" wrapText="1"/>
    </xf>
    <xf numFmtId="3" fontId="29" fillId="0" borderId="11" xfId="0" applyNumberFormat="1" applyFont="1" applyFill="1" applyBorder="1" applyAlignment="1">
      <alignment horizontal="right" vertical="top" wrapText="1"/>
    </xf>
    <xf numFmtId="3" fontId="29" fillId="0" borderId="15" xfId="0" applyNumberFormat="1" applyFont="1" applyFill="1" applyBorder="1" applyAlignment="1">
      <alignment horizontal="right" vertical="top" wrapText="1"/>
    </xf>
    <xf numFmtId="3" fontId="29" fillId="0" borderId="12" xfId="0" applyNumberFormat="1" applyFont="1" applyFill="1" applyBorder="1" applyAlignment="1">
      <alignment horizontal="right" vertical="top" wrapText="1"/>
    </xf>
    <xf numFmtId="1" fontId="20" fillId="0" borderId="11" xfId="0" applyNumberFormat="1" applyFont="1" applyFill="1" applyBorder="1" applyAlignment="1">
      <alignment horizontal="center" vertical="center" shrinkToFit="1"/>
    </xf>
    <xf numFmtId="1" fontId="20" fillId="0" borderId="12" xfId="0" applyNumberFormat="1" applyFont="1" applyFill="1" applyBorder="1" applyAlignment="1">
      <alignment horizontal="center" vertical="center" shrinkToFit="1"/>
    </xf>
    <xf numFmtId="3" fontId="20" fillId="0" borderId="11" xfId="0" applyNumberFormat="1" applyFont="1" applyFill="1" applyBorder="1" applyAlignment="1">
      <alignment horizontal="right" vertical="center" wrapText="1"/>
    </xf>
    <xf numFmtId="3" fontId="20" fillId="0" borderId="15" xfId="0" applyNumberFormat="1" applyFont="1" applyFill="1" applyBorder="1" applyAlignment="1">
      <alignment horizontal="right" vertical="center" wrapText="1"/>
    </xf>
    <xf numFmtId="3" fontId="20" fillId="0" borderId="12" xfId="0" applyNumberFormat="1" applyFont="1" applyFill="1" applyBorder="1" applyAlignment="1">
      <alignment horizontal="right" vertical="center" wrapText="1"/>
    </xf>
    <xf numFmtId="3" fontId="20" fillId="0" borderId="11" xfId="0" applyNumberFormat="1" applyFont="1" applyFill="1" applyBorder="1" applyAlignment="1">
      <alignment horizontal="right" wrapText="1"/>
    </xf>
    <xf numFmtId="3" fontId="20" fillId="0" borderId="12" xfId="0" applyNumberFormat="1" applyFont="1" applyFill="1" applyBorder="1" applyAlignment="1">
      <alignment horizontal="right" wrapText="1"/>
    </xf>
    <xf numFmtId="3" fontId="29" fillId="0" borderId="15" xfId="0" applyNumberFormat="1" applyFont="1" applyFill="1" applyBorder="1" applyAlignment="1">
      <alignment horizontal="right" vertical="center" wrapText="1"/>
    </xf>
    <xf numFmtId="3" fontId="27" fillId="0" borderId="11" xfId="0" applyNumberFormat="1" applyFont="1" applyFill="1" applyBorder="1" applyAlignment="1">
      <alignment horizontal="right" vertical="center" wrapText="1"/>
    </xf>
    <xf numFmtId="3" fontId="27" fillId="0" borderId="15" xfId="0" applyNumberFormat="1" applyFont="1" applyFill="1" applyBorder="1" applyAlignment="1">
      <alignment horizontal="right" vertical="center" wrapText="1"/>
    </xf>
    <xf numFmtId="3" fontId="27" fillId="0" borderId="12" xfId="0" applyNumberFormat="1" applyFont="1" applyFill="1" applyBorder="1" applyAlignment="1">
      <alignment horizontal="right" vertical="center" wrapText="1"/>
    </xf>
    <xf numFmtId="3" fontId="34" fillId="0" borderId="11" xfId="0" applyNumberFormat="1" applyFont="1" applyFill="1" applyBorder="1" applyAlignment="1">
      <alignment horizontal="right" vertical="center" wrapText="1"/>
    </xf>
    <xf numFmtId="3" fontId="34" fillId="0" borderId="12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left" vertical="top" wrapText="1" indent="1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 indent="13"/>
    </xf>
    <xf numFmtId="0" fontId="2" fillId="0" borderId="10" xfId="0" applyFont="1" applyFill="1" applyBorder="1" applyAlignment="1">
      <alignment horizontal="left" vertical="top" wrapText="1" indent="13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 indent="13"/>
    </xf>
    <xf numFmtId="0" fontId="2" fillId="0" borderId="14" xfId="0" applyFont="1" applyFill="1" applyBorder="1" applyAlignment="1">
      <alignment horizontal="left" vertical="top" wrapText="1" indent="13"/>
    </xf>
    <xf numFmtId="49" fontId="29" fillId="0" borderId="11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top" wrapText="1" indent="13"/>
    </xf>
    <xf numFmtId="0" fontId="2" fillId="0" borderId="15" xfId="0" applyFont="1" applyFill="1" applyBorder="1" applyAlignment="1">
      <alignment horizontal="left" vertical="top" wrapText="1" indent="13"/>
    </xf>
    <xf numFmtId="0" fontId="2" fillId="0" borderId="12" xfId="0" applyFont="1" applyFill="1" applyBorder="1" applyAlignment="1">
      <alignment horizontal="left" vertical="top" wrapText="1" indent="13"/>
    </xf>
    <xf numFmtId="3" fontId="24" fillId="3" borderId="11" xfId="0" applyNumberFormat="1" applyFont="1" applyFill="1" applyBorder="1" applyAlignment="1">
      <alignment horizontal="right" vertical="center" wrapText="1"/>
    </xf>
    <xf numFmtId="3" fontId="24" fillId="3" borderId="15" xfId="0" applyNumberFormat="1" applyFont="1" applyFill="1" applyBorder="1" applyAlignment="1">
      <alignment horizontal="right" vertical="center" wrapText="1"/>
    </xf>
    <xf numFmtId="3" fontId="24" fillId="3" borderId="12" xfId="0" applyNumberFormat="1" applyFont="1" applyFill="1" applyBorder="1" applyAlignment="1">
      <alignment horizontal="right" vertical="center" wrapText="1"/>
    </xf>
    <xf numFmtId="3" fontId="24" fillId="3" borderId="11" xfId="0" applyNumberFormat="1" applyFont="1" applyFill="1" applyBorder="1" applyAlignment="1">
      <alignment horizontal="right" wrapText="1"/>
    </xf>
    <xf numFmtId="3" fontId="24" fillId="3" borderId="15" xfId="0" applyNumberFormat="1" applyFont="1" applyFill="1" applyBorder="1" applyAlignment="1">
      <alignment horizontal="right" wrapText="1"/>
    </xf>
    <xf numFmtId="3" fontId="24" fillId="3" borderId="12" xfId="0" applyNumberFormat="1" applyFont="1" applyFill="1" applyBorder="1" applyAlignment="1">
      <alignment horizontal="right" wrapText="1"/>
    </xf>
    <xf numFmtId="3" fontId="10" fillId="0" borderId="11" xfId="0" applyNumberFormat="1" applyFont="1" applyFill="1" applyBorder="1" applyAlignment="1">
      <alignment horizontal="right" vertical="center" wrapText="1"/>
    </xf>
    <xf numFmtId="3" fontId="10" fillId="0" borderId="12" xfId="0" applyNumberFormat="1" applyFont="1" applyFill="1" applyBorder="1" applyAlignment="1">
      <alignment horizontal="right" vertical="center" wrapText="1"/>
    </xf>
    <xf numFmtId="3" fontId="17" fillId="0" borderId="15" xfId="0" applyNumberFormat="1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left" vertical="top" wrapText="1" indent="3"/>
    </xf>
    <xf numFmtId="0" fontId="1" fillId="0" borderId="15" xfId="0" applyFont="1" applyFill="1" applyBorder="1" applyAlignment="1">
      <alignment horizontal="left" vertical="top" wrapText="1" indent="3"/>
    </xf>
    <xf numFmtId="0" fontId="1" fillId="0" borderId="12" xfId="0" applyFont="1" applyFill="1" applyBorder="1" applyAlignment="1">
      <alignment horizontal="left" vertical="top" wrapText="1" indent="3"/>
    </xf>
    <xf numFmtId="3" fontId="27" fillId="0" borderId="11" xfId="0" applyNumberFormat="1" applyFont="1" applyFill="1" applyBorder="1" applyAlignment="1">
      <alignment wrapText="1"/>
    </xf>
    <xf numFmtId="3" fontId="27" fillId="0" borderId="12" xfId="0" applyNumberFormat="1" applyFont="1" applyFill="1" applyBorder="1" applyAlignment="1">
      <alignment wrapText="1"/>
    </xf>
    <xf numFmtId="0" fontId="7" fillId="0" borderId="3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 wrapText="1" indent="15"/>
    </xf>
    <xf numFmtId="0" fontId="1" fillId="0" borderId="13" xfId="0" applyFont="1" applyFill="1" applyBorder="1" applyAlignment="1">
      <alignment horizontal="left" vertical="top" wrapText="1" indent="15"/>
    </xf>
    <xf numFmtId="0" fontId="1" fillId="0" borderId="14" xfId="0" applyFont="1" applyFill="1" applyBorder="1" applyAlignment="1">
      <alignment horizontal="left" vertical="top" wrapText="1" indent="15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1</xdr:row>
      <xdr:rowOff>373380</xdr:rowOff>
    </xdr:from>
    <xdr:to>
      <xdr:col>1</xdr:col>
      <xdr:colOff>0</xdr:colOff>
      <xdr:row>1</xdr:row>
      <xdr:rowOff>373380</xdr:rowOff>
    </xdr:to>
    <xdr:sp macro="" textlink="">
      <xdr:nvSpPr>
        <xdr:cNvPr id="1342" name="Shape 2"/>
        <xdr:cNvSpPr>
          <a:spLocks/>
        </xdr:cNvSpPr>
      </xdr:nvSpPr>
      <xdr:spPr bwMode="auto">
        <a:xfrm>
          <a:off x="205740" y="1478280"/>
          <a:ext cx="3040380" cy="0"/>
        </a:xfrm>
        <a:custGeom>
          <a:avLst/>
          <a:gdLst>
            <a:gd name="T0" fmla="*/ 0 w 2895600"/>
            <a:gd name="T1" fmla="*/ 18328 w 2895600"/>
            <a:gd name="T2" fmla="*/ 0 60000 65536"/>
            <a:gd name="T3" fmla="*/ 0 60000 65536"/>
            <a:gd name="T4" fmla="*/ 0 w 2895600"/>
            <a:gd name="T5" fmla="*/ 2895600 w 2895600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2895600">
              <a:moveTo>
                <a:pt x="0" y="0"/>
              </a:moveTo>
              <a:lnTo>
                <a:pt x="2895549" y="0"/>
              </a:lnTo>
            </a:path>
          </a:pathLst>
        </a:cu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76200</xdr:colOff>
      <xdr:row>1</xdr:row>
      <xdr:rowOff>342900</xdr:rowOff>
    </xdr:from>
    <xdr:to>
      <xdr:col>12</xdr:col>
      <xdr:colOff>411480</xdr:colOff>
      <xdr:row>1</xdr:row>
      <xdr:rowOff>342900</xdr:rowOff>
    </xdr:to>
    <xdr:sp macro="" textlink="">
      <xdr:nvSpPr>
        <xdr:cNvPr id="1343" name="Shape 3"/>
        <xdr:cNvSpPr>
          <a:spLocks/>
        </xdr:cNvSpPr>
      </xdr:nvSpPr>
      <xdr:spPr bwMode="auto">
        <a:xfrm>
          <a:off x="4678680" y="1447800"/>
          <a:ext cx="3322320" cy="0"/>
        </a:xfrm>
        <a:custGeom>
          <a:avLst/>
          <a:gdLst>
            <a:gd name="T0" fmla="*/ 0 w 2743200"/>
            <a:gd name="T1" fmla="*/ 60983906 w 2743200"/>
            <a:gd name="T2" fmla="*/ 0 60000 65536"/>
            <a:gd name="T3" fmla="*/ 0 60000 65536"/>
            <a:gd name="T4" fmla="*/ 0 w 2743200"/>
            <a:gd name="T5" fmla="*/ 2743200 w 2743200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2743200">
              <a:moveTo>
                <a:pt x="0" y="0"/>
              </a:moveTo>
              <a:lnTo>
                <a:pt x="2743200" y="0"/>
              </a:lnTo>
            </a:path>
          </a:pathLst>
        </a:cu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Sum_pok.xls"/>
      <sheetName val="#REF!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abSelected="1" view="pageBreakPreview" zoomScale="110" zoomScaleNormal="100" zoomScaleSheetLayoutView="110" workbookViewId="0">
      <selection activeCell="H1" sqref="H1:N1"/>
    </sheetView>
  </sheetViews>
  <sheetFormatPr defaultRowHeight="13.2" x14ac:dyDescent="0.25"/>
  <cols>
    <col min="1" max="1" width="41.21875" customWidth="1"/>
    <col min="2" max="2" width="2" style="8" customWidth="1"/>
    <col min="3" max="3" width="4.21875" customWidth="1"/>
    <col min="4" max="4" width="8" customWidth="1"/>
    <col min="5" max="5" width="2.109375" customWidth="1"/>
    <col min="6" max="6" width="10" hidden="1" customWidth="1"/>
    <col min="7" max="7" width="9.77734375" customWidth="1"/>
    <col min="8" max="8" width="4.33203125" customWidth="1"/>
    <col min="9" max="9" width="5.5546875" customWidth="1"/>
    <col min="10" max="10" width="9.109375" customWidth="1"/>
    <col min="11" max="11" width="8.6640625" customWidth="1"/>
    <col min="12" max="12" width="1.77734375" customWidth="1"/>
    <col min="13" max="13" width="6.77734375" customWidth="1"/>
    <col min="14" max="14" width="9.44140625" customWidth="1"/>
    <col min="15" max="15" width="13.33203125" style="61" bestFit="1" customWidth="1"/>
  </cols>
  <sheetData>
    <row r="1" spans="1:14" ht="64.2" customHeight="1" x14ac:dyDescent="0.25">
      <c r="A1" s="24"/>
      <c r="B1" s="25"/>
      <c r="C1" s="25"/>
      <c r="D1" s="25"/>
      <c r="E1" s="25"/>
      <c r="F1" s="25"/>
      <c r="G1" s="25"/>
      <c r="H1" s="81" t="s">
        <v>130</v>
      </c>
      <c r="I1" s="81"/>
      <c r="J1" s="81"/>
      <c r="K1" s="81"/>
      <c r="L1" s="81"/>
      <c r="M1" s="81"/>
      <c r="N1" s="81"/>
    </row>
    <row r="2" spans="1:14" ht="80.400000000000006" customHeight="1" x14ac:dyDescent="0.25">
      <c r="A2" s="86" t="s">
        <v>128</v>
      </c>
      <c r="B2" s="86"/>
      <c r="C2" s="86"/>
      <c r="D2" s="86"/>
      <c r="E2" s="86" t="s">
        <v>127</v>
      </c>
      <c r="F2" s="87"/>
      <c r="G2" s="87"/>
      <c r="H2" s="87"/>
      <c r="I2" s="87"/>
      <c r="J2" s="87"/>
      <c r="K2" s="87"/>
      <c r="L2" s="87"/>
      <c r="M2" s="87"/>
      <c r="N2" s="87"/>
    </row>
    <row r="3" spans="1:14" ht="17.25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  <c r="M3" s="84" t="s">
        <v>0</v>
      </c>
      <c r="N3" s="85"/>
    </row>
    <row r="4" spans="1:14" ht="17.25" customHeight="1" x14ac:dyDescent="0.25">
      <c r="A4" s="82"/>
      <c r="B4" s="82"/>
      <c r="C4" s="82"/>
      <c r="D4" s="82"/>
      <c r="E4" s="71"/>
      <c r="F4" s="71"/>
      <c r="G4" s="71"/>
      <c r="H4" s="71"/>
      <c r="I4" s="90" t="s">
        <v>1</v>
      </c>
      <c r="J4" s="90"/>
      <c r="K4" s="90"/>
      <c r="L4" s="90"/>
      <c r="M4" s="88">
        <v>2023</v>
      </c>
      <c r="N4" s="88"/>
    </row>
    <row r="5" spans="1:14" ht="36" customHeight="1" x14ac:dyDescent="0.25">
      <c r="A5" s="91" t="s">
        <v>96</v>
      </c>
      <c r="B5" s="91"/>
      <c r="C5" s="91"/>
      <c r="D5" s="91"/>
      <c r="E5" s="91"/>
      <c r="F5" s="91"/>
      <c r="G5" s="91"/>
      <c r="H5" s="91"/>
      <c r="I5" s="90" t="s">
        <v>2</v>
      </c>
      <c r="J5" s="90"/>
      <c r="K5" s="90"/>
      <c r="L5" s="90"/>
      <c r="M5" s="89" t="s">
        <v>104</v>
      </c>
      <c r="N5" s="89"/>
    </row>
    <row r="6" spans="1:14" ht="17.25" customHeight="1" x14ac:dyDescent="0.25">
      <c r="A6" s="92" t="s">
        <v>3</v>
      </c>
      <c r="B6" s="92"/>
      <c r="C6" s="92"/>
      <c r="D6" s="92"/>
      <c r="E6" s="72"/>
      <c r="F6" s="73"/>
      <c r="G6" s="73"/>
      <c r="H6" s="73"/>
      <c r="I6" s="93" t="s">
        <v>93</v>
      </c>
      <c r="J6" s="93"/>
      <c r="K6" s="93"/>
      <c r="L6" s="93"/>
      <c r="M6" s="88"/>
      <c r="N6" s="88"/>
    </row>
    <row r="7" spans="1:14" ht="17.25" customHeight="1" x14ac:dyDescent="0.25">
      <c r="A7" s="92" t="s">
        <v>4</v>
      </c>
      <c r="B7" s="92"/>
      <c r="C7" s="92"/>
      <c r="D7" s="92"/>
      <c r="E7" s="72"/>
      <c r="F7" s="73"/>
      <c r="G7" s="73"/>
      <c r="H7" s="73"/>
      <c r="I7" s="93" t="s">
        <v>94</v>
      </c>
      <c r="J7" s="93"/>
      <c r="K7" s="93"/>
      <c r="L7" s="93"/>
      <c r="M7" s="88">
        <v>150</v>
      </c>
      <c r="N7" s="88"/>
    </row>
    <row r="8" spans="1:14" ht="17.25" customHeight="1" x14ac:dyDescent="0.25">
      <c r="A8" s="92" t="s">
        <v>5</v>
      </c>
      <c r="B8" s="92"/>
      <c r="C8" s="92"/>
      <c r="D8" s="92"/>
      <c r="E8" s="73"/>
      <c r="F8" s="73"/>
      <c r="G8" s="73"/>
      <c r="H8" s="73"/>
      <c r="I8" s="90" t="s">
        <v>6</v>
      </c>
      <c r="J8" s="90"/>
      <c r="K8" s="90"/>
      <c r="L8" s="90"/>
      <c r="M8" s="88" t="s">
        <v>97</v>
      </c>
      <c r="N8" s="88"/>
    </row>
    <row r="9" spans="1:14" ht="17.25" customHeight="1" x14ac:dyDescent="0.25">
      <c r="A9" s="91" t="s">
        <v>98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4"/>
      <c r="N9" s="94"/>
    </row>
    <row r="10" spans="1:14" ht="17.25" customHeight="1" x14ac:dyDescent="0.25">
      <c r="A10" s="95" t="s">
        <v>124</v>
      </c>
      <c r="B10" s="92"/>
      <c r="C10" s="92"/>
      <c r="D10" s="92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1:14" ht="17.25" customHeight="1" x14ac:dyDescent="0.25">
      <c r="A11" s="70" t="s">
        <v>100</v>
      </c>
      <c r="B11" s="70"/>
      <c r="C11" s="70"/>
      <c r="D11" s="70"/>
      <c r="E11" s="70"/>
      <c r="F11" s="79"/>
      <c r="G11" s="79"/>
      <c r="H11" s="23"/>
      <c r="I11" s="23"/>
      <c r="J11" s="23"/>
      <c r="K11" s="23"/>
      <c r="L11" s="23"/>
      <c r="M11" s="23"/>
      <c r="N11" s="23"/>
    </row>
    <row r="12" spans="1:14" ht="17.25" customHeight="1" x14ac:dyDescent="0.25">
      <c r="A12" s="10"/>
      <c r="B12" s="10"/>
      <c r="C12" s="10"/>
      <c r="D12" s="10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4" ht="27" customHeight="1" x14ac:dyDescent="0.25">
      <c r="A13" s="97" t="s">
        <v>126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ht="15.6" x14ac:dyDescent="0.25">
      <c r="A14" s="99" t="s">
        <v>7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ht="18" customHeight="1" x14ac:dyDescent="0.25">
      <c r="A15" s="2" t="s">
        <v>8</v>
      </c>
    </row>
    <row r="16" spans="1:14" ht="14.25" customHeight="1" x14ac:dyDescent="0.25">
      <c r="A16" s="100"/>
      <c r="B16" s="102" t="s">
        <v>9</v>
      </c>
      <c r="C16" s="103"/>
      <c r="D16" s="106" t="s">
        <v>107</v>
      </c>
      <c r="E16" s="107"/>
      <c r="F16" s="103"/>
      <c r="G16" s="109" t="s">
        <v>108</v>
      </c>
      <c r="H16" s="102" t="s">
        <v>10</v>
      </c>
      <c r="I16" s="103"/>
      <c r="J16" s="111" t="s">
        <v>11</v>
      </c>
      <c r="K16" s="112"/>
      <c r="L16" s="112"/>
      <c r="M16" s="112"/>
      <c r="N16" s="113"/>
    </row>
    <row r="17" spans="1:15" ht="60" customHeight="1" x14ac:dyDescent="0.25">
      <c r="A17" s="101"/>
      <c r="B17" s="104"/>
      <c r="C17" s="105"/>
      <c r="D17" s="104"/>
      <c r="E17" s="108"/>
      <c r="F17" s="105"/>
      <c r="G17" s="110"/>
      <c r="H17" s="104"/>
      <c r="I17" s="105"/>
      <c r="J17" s="35" t="s">
        <v>12</v>
      </c>
      <c r="K17" s="35" t="s">
        <v>13</v>
      </c>
      <c r="L17" s="111" t="s">
        <v>14</v>
      </c>
      <c r="M17" s="113"/>
      <c r="N17" s="35" t="s">
        <v>15</v>
      </c>
    </row>
    <row r="18" spans="1:15" s="61" customFormat="1" ht="17.25" customHeight="1" x14ac:dyDescent="0.25">
      <c r="A18" s="4">
        <v>1</v>
      </c>
      <c r="B18" s="114">
        <v>2</v>
      </c>
      <c r="C18" s="115"/>
      <c r="D18" s="114">
        <v>3</v>
      </c>
      <c r="E18" s="116"/>
      <c r="F18" s="115"/>
      <c r="G18" s="4">
        <v>4</v>
      </c>
      <c r="H18" s="114">
        <v>5</v>
      </c>
      <c r="I18" s="115"/>
      <c r="J18" s="4">
        <v>6</v>
      </c>
      <c r="K18" s="4">
        <v>7</v>
      </c>
      <c r="L18" s="114">
        <v>8</v>
      </c>
      <c r="M18" s="115"/>
      <c r="N18" s="4">
        <v>9</v>
      </c>
    </row>
    <row r="19" spans="1:15" ht="17.25" customHeight="1" x14ac:dyDescent="0.25">
      <c r="A19" s="117" t="s">
        <v>16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9"/>
    </row>
    <row r="20" spans="1:15" ht="17.25" customHeight="1" x14ac:dyDescent="0.3">
      <c r="A20" s="5" t="s">
        <v>17</v>
      </c>
      <c r="B20" s="120"/>
      <c r="C20" s="121"/>
      <c r="D20" s="120"/>
      <c r="E20" s="122"/>
      <c r="F20" s="121"/>
      <c r="G20" s="17"/>
      <c r="H20" s="120"/>
      <c r="I20" s="121"/>
      <c r="J20" s="17"/>
      <c r="K20" s="17"/>
      <c r="L20" s="120"/>
      <c r="M20" s="121"/>
      <c r="N20" s="17"/>
    </row>
    <row r="21" spans="1:15" s="21" customFormat="1" ht="34.5" customHeight="1" x14ac:dyDescent="0.25">
      <c r="A21" s="6" t="s">
        <v>18</v>
      </c>
      <c r="B21" s="123">
        <v>10</v>
      </c>
      <c r="C21" s="124"/>
      <c r="D21" s="125">
        <f>D23+D25</f>
        <v>20909</v>
      </c>
      <c r="E21" s="126"/>
      <c r="F21" s="127"/>
      <c r="G21" s="65">
        <f>G23+G25</f>
        <v>22680</v>
      </c>
      <c r="H21" s="128">
        <f>H23+H25</f>
        <v>23152</v>
      </c>
      <c r="I21" s="129"/>
      <c r="J21" s="68">
        <v>5788</v>
      </c>
      <c r="K21" s="68">
        <v>5788</v>
      </c>
      <c r="L21" s="130">
        <v>5788</v>
      </c>
      <c r="M21" s="131"/>
      <c r="N21" s="68">
        <v>5788</v>
      </c>
      <c r="O21" s="21">
        <f>SUM(J21:N21)-H21</f>
        <v>0</v>
      </c>
    </row>
    <row r="22" spans="1:15" ht="17.25" customHeight="1" x14ac:dyDescent="0.3">
      <c r="A22" s="1" t="s">
        <v>19</v>
      </c>
      <c r="B22" s="123">
        <v>11</v>
      </c>
      <c r="C22" s="124"/>
      <c r="D22" s="132"/>
      <c r="E22" s="133"/>
      <c r="F22" s="134"/>
      <c r="G22" s="66"/>
      <c r="H22" s="135"/>
      <c r="I22" s="136"/>
      <c r="J22" s="67"/>
      <c r="K22" s="67"/>
      <c r="L22" s="137"/>
      <c r="M22" s="138"/>
      <c r="N22" s="67" t="s">
        <v>125</v>
      </c>
    </row>
    <row r="23" spans="1:15" ht="17.25" customHeight="1" x14ac:dyDescent="0.3">
      <c r="A23" s="1" t="s">
        <v>20</v>
      </c>
      <c r="B23" s="123">
        <v>20</v>
      </c>
      <c r="C23" s="124"/>
      <c r="D23" s="132">
        <v>3499</v>
      </c>
      <c r="E23" s="133"/>
      <c r="F23" s="134"/>
      <c r="G23" s="66">
        <v>3780</v>
      </c>
      <c r="H23" s="139">
        <f>J23+K23+L23+N23</f>
        <v>4032</v>
      </c>
      <c r="I23" s="140"/>
      <c r="J23" s="68">
        <v>1008</v>
      </c>
      <c r="K23" s="68">
        <v>1008</v>
      </c>
      <c r="L23" s="130">
        <v>1008</v>
      </c>
      <c r="M23" s="131"/>
      <c r="N23" s="68">
        <v>1008</v>
      </c>
      <c r="O23" s="61">
        <f>SUM(J23:N23)-H23</f>
        <v>0</v>
      </c>
    </row>
    <row r="24" spans="1:15" ht="17.25" customHeight="1" x14ac:dyDescent="0.3">
      <c r="A24" s="1" t="s">
        <v>21</v>
      </c>
      <c r="B24" s="123">
        <v>30</v>
      </c>
      <c r="C24" s="124"/>
      <c r="D24" s="141"/>
      <c r="E24" s="142"/>
      <c r="F24" s="143"/>
      <c r="G24" s="39"/>
      <c r="H24" s="144"/>
      <c r="I24" s="145"/>
      <c r="J24" s="39"/>
      <c r="K24" s="39"/>
      <c r="L24" s="141"/>
      <c r="M24" s="143"/>
      <c r="N24" s="39"/>
    </row>
    <row r="25" spans="1:15" s="20" customFormat="1" ht="47.4" customHeight="1" x14ac:dyDescent="0.25">
      <c r="A25" s="19" t="s">
        <v>92</v>
      </c>
      <c r="B25" s="146">
        <v>40</v>
      </c>
      <c r="C25" s="147"/>
      <c r="D25" s="148">
        <v>17410</v>
      </c>
      <c r="E25" s="149"/>
      <c r="F25" s="150"/>
      <c r="G25" s="26">
        <v>18900</v>
      </c>
      <c r="H25" s="148">
        <f>J25+K25+L25+N25</f>
        <v>19120</v>
      </c>
      <c r="I25" s="150"/>
      <c r="J25" s="26">
        <v>4780</v>
      </c>
      <c r="K25" s="26">
        <v>4780</v>
      </c>
      <c r="L25" s="148">
        <v>4780</v>
      </c>
      <c r="M25" s="150"/>
      <c r="N25" s="26">
        <v>4780</v>
      </c>
      <c r="O25" s="36">
        <f>SUM(J25:N25)-H25</f>
        <v>0</v>
      </c>
    </row>
    <row r="26" spans="1:15" ht="17.25" customHeight="1" x14ac:dyDescent="0.3">
      <c r="A26" s="1" t="s">
        <v>22</v>
      </c>
      <c r="B26" s="123">
        <v>50</v>
      </c>
      <c r="C26" s="124"/>
      <c r="D26" s="141">
        <v>86</v>
      </c>
      <c r="E26" s="142"/>
      <c r="F26" s="143"/>
      <c r="G26" s="39">
        <v>96</v>
      </c>
      <c r="H26" s="148">
        <f>J26+K26+L26+N26</f>
        <v>96</v>
      </c>
      <c r="I26" s="150"/>
      <c r="J26" s="39">
        <v>24</v>
      </c>
      <c r="K26" s="39">
        <v>24</v>
      </c>
      <c r="L26" s="141">
        <v>24</v>
      </c>
      <c r="M26" s="143"/>
      <c r="N26" s="39">
        <v>24</v>
      </c>
      <c r="O26" s="36">
        <f t="shared" ref="O26:O36" si="0">SUM(J26:N26)-H26</f>
        <v>0</v>
      </c>
    </row>
    <row r="27" spans="1:15" ht="17.25" customHeight="1" x14ac:dyDescent="0.3">
      <c r="A27" s="1" t="s">
        <v>23</v>
      </c>
      <c r="B27" s="151"/>
      <c r="C27" s="152"/>
      <c r="D27" s="141"/>
      <c r="E27" s="142"/>
      <c r="F27" s="143"/>
      <c r="G27" s="39"/>
      <c r="H27" s="148"/>
      <c r="I27" s="150"/>
      <c r="J27" s="39"/>
      <c r="K27" s="39"/>
      <c r="L27" s="141"/>
      <c r="M27" s="143"/>
      <c r="N27" s="39"/>
      <c r="O27" s="36">
        <f t="shared" si="0"/>
        <v>0</v>
      </c>
    </row>
    <row r="28" spans="1:15" ht="15.6" x14ac:dyDescent="0.25">
      <c r="A28" s="9" t="s">
        <v>65</v>
      </c>
      <c r="B28" s="123">
        <v>51</v>
      </c>
      <c r="C28" s="124"/>
      <c r="D28" s="153"/>
      <c r="E28" s="154"/>
      <c r="F28" s="155"/>
      <c r="G28" s="38"/>
      <c r="H28" s="148"/>
      <c r="I28" s="150"/>
      <c r="J28" s="38"/>
      <c r="K28" s="38"/>
      <c r="L28" s="153"/>
      <c r="M28" s="155"/>
      <c r="N28" s="38"/>
      <c r="O28" s="36">
        <f t="shared" si="0"/>
        <v>0</v>
      </c>
    </row>
    <row r="29" spans="1:15" ht="17.25" customHeight="1" x14ac:dyDescent="0.3">
      <c r="A29" s="1" t="s">
        <v>24</v>
      </c>
      <c r="B29" s="123">
        <v>52</v>
      </c>
      <c r="C29" s="124"/>
      <c r="D29" s="141"/>
      <c r="E29" s="142"/>
      <c r="F29" s="143"/>
      <c r="G29" s="39"/>
      <c r="H29" s="148"/>
      <c r="I29" s="150"/>
      <c r="J29" s="39"/>
      <c r="K29" s="39"/>
      <c r="L29" s="141"/>
      <c r="M29" s="143"/>
      <c r="N29" s="39"/>
      <c r="O29" s="36">
        <f t="shared" si="0"/>
        <v>0</v>
      </c>
    </row>
    <row r="30" spans="1:15" ht="34.200000000000003" customHeight="1" x14ac:dyDescent="0.25">
      <c r="A30" s="9" t="s">
        <v>120</v>
      </c>
      <c r="B30" s="123">
        <v>53</v>
      </c>
      <c r="C30" s="124"/>
      <c r="D30" s="153"/>
      <c r="E30" s="154"/>
      <c r="F30" s="155"/>
      <c r="G30" s="38"/>
      <c r="H30" s="148"/>
      <c r="I30" s="150"/>
      <c r="J30" s="38"/>
      <c r="K30" s="38"/>
      <c r="L30" s="153"/>
      <c r="M30" s="155"/>
      <c r="N30" s="38"/>
      <c r="O30" s="36">
        <f t="shared" si="0"/>
        <v>0</v>
      </c>
    </row>
    <row r="31" spans="1:15" ht="17.25" customHeight="1" x14ac:dyDescent="0.3">
      <c r="A31" s="1" t="s">
        <v>26</v>
      </c>
      <c r="B31" s="123">
        <v>60</v>
      </c>
      <c r="C31" s="124"/>
      <c r="D31" s="141"/>
      <c r="E31" s="142"/>
      <c r="F31" s="143"/>
      <c r="G31" s="39"/>
      <c r="H31" s="148"/>
      <c r="I31" s="150"/>
      <c r="J31" s="39"/>
      <c r="K31" s="39"/>
      <c r="L31" s="141"/>
      <c r="M31" s="143"/>
      <c r="N31" s="39"/>
      <c r="O31" s="36">
        <f t="shared" si="0"/>
        <v>0</v>
      </c>
    </row>
    <row r="32" spans="1:15" ht="17.25" customHeight="1" x14ac:dyDescent="0.3">
      <c r="A32" s="1" t="s">
        <v>27</v>
      </c>
      <c r="B32" s="123">
        <v>70</v>
      </c>
      <c r="C32" s="124"/>
      <c r="D32" s="141"/>
      <c r="E32" s="142"/>
      <c r="F32" s="143"/>
      <c r="G32" s="39"/>
      <c r="H32" s="148">
        <f>J32+K32+L32+N32</f>
        <v>849</v>
      </c>
      <c r="I32" s="150"/>
      <c r="J32" s="39">
        <v>1</v>
      </c>
      <c r="K32" s="39">
        <v>1</v>
      </c>
      <c r="L32" s="141">
        <v>846</v>
      </c>
      <c r="M32" s="143"/>
      <c r="N32" s="39">
        <v>1</v>
      </c>
      <c r="O32" s="36">
        <f t="shared" si="0"/>
        <v>0</v>
      </c>
    </row>
    <row r="33" spans="1:15" ht="17.25" customHeight="1" x14ac:dyDescent="0.3">
      <c r="A33" s="1" t="s">
        <v>28</v>
      </c>
      <c r="B33" s="123">
        <v>80</v>
      </c>
      <c r="C33" s="124"/>
      <c r="D33" s="141">
        <v>840</v>
      </c>
      <c r="E33" s="142"/>
      <c r="F33" s="143"/>
      <c r="G33" s="39">
        <v>1100</v>
      </c>
      <c r="H33" s="148">
        <f>J33+K33+L33+N33</f>
        <v>1112</v>
      </c>
      <c r="I33" s="150"/>
      <c r="J33" s="38">
        <v>278</v>
      </c>
      <c r="K33" s="38">
        <v>278</v>
      </c>
      <c r="L33" s="153">
        <v>278</v>
      </c>
      <c r="M33" s="155"/>
      <c r="N33" s="38">
        <v>278</v>
      </c>
      <c r="O33" s="36">
        <f t="shared" si="0"/>
        <v>0</v>
      </c>
    </row>
    <row r="34" spans="1:15" ht="17.25" customHeight="1" x14ac:dyDescent="0.3">
      <c r="A34" s="1" t="s">
        <v>23</v>
      </c>
      <c r="B34" s="151"/>
      <c r="C34" s="152"/>
      <c r="D34" s="141"/>
      <c r="E34" s="142"/>
      <c r="F34" s="143"/>
      <c r="G34" s="39"/>
      <c r="H34" s="144"/>
      <c r="I34" s="145"/>
      <c r="J34" s="39"/>
      <c r="K34" s="39"/>
      <c r="L34" s="141"/>
      <c r="M34" s="143"/>
      <c r="N34" s="39"/>
      <c r="O34" s="36">
        <f t="shared" si="0"/>
        <v>0</v>
      </c>
    </row>
    <row r="35" spans="1:15" ht="31.2" x14ac:dyDescent="0.25">
      <c r="A35" s="9" t="s">
        <v>66</v>
      </c>
      <c r="B35" s="123">
        <v>81</v>
      </c>
      <c r="C35" s="124"/>
      <c r="D35" s="153"/>
      <c r="E35" s="154"/>
      <c r="F35" s="155"/>
      <c r="G35" s="38"/>
      <c r="H35" s="148"/>
      <c r="I35" s="150"/>
      <c r="J35" s="38"/>
      <c r="K35" s="38"/>
      <c r="L35" s="153"/>
      <c r="M35" s="155"/>
      <c r="N35" s="38"/>
      <c r="O35" s="36">
        <f t="shared" si="0"/>
        <v>0</v>
      </c>
    </row>
    <row r="36" spans="1:15" ht="15.6" x14ac:dyDescent="0.25">
      <c r="A36" s="9" t="s">
        <v>67</v>
      </c>
      <c r="B36" s="123">
        <v>82</v>
      </c>
      <c r="C36" s="124"/>
      <c r="D36" s="153"/>
      <c r="E36" s="154"/>
      <c r="F36" s="155"/>
      <c r="G36" s="38"/>
      <c r="H36" s="148"/>
      <c r="I36" s="150"/>
      <c r="J36" s="38"/>
      <c r="K36" s="38"/>
      <c r="L36" s="153"/>
      <c r="M36" s="155"/>
      <c r="N36" s="38"/>
      <c r="O36" s="36">
        <f t="shared" si="0"/>
        <v>0</v>
      </c>
    </row>
    <row r="37" spans="1:15" ht="17.25" customHeight="1" x14ac:dyDescent="0.25">
      <c r="A37" s="5" t="s">
        <v>29</v>
      </c>
      <c r="B37" s="156">
        <v>90</v>
      </c>
      <c r="C37" s="157"/>
      <c r="D37" s="158">
        <f>SUM(D25:F36)</f>
        <v>18336</v>
      </c>
      <c r="E37" s="159"/>
      <c r="F37" s="160"/>
      <c r="G37" s="74">
        <f>SUM(G25:G36)</f>
        <v>20096</v>
      </c>
      <c r="H37" s="158">
        <f>SUM(H25:I36)</f>
        <v>21177</v>
      </c>
      <c r="I37" s="160"/>
      <c r="J37" s="74">
        <f>J25+J26+J32+J33</f>
        <v>5083</v>
      </c>
      <c r="K37" s="74">
        <f>K25+K26+K32+K33</f>
        <v>5083</v>
      </c>
      <c r="L37" s="158">
        <f>L25+L26+L32+L33</f>
        <v>5928</v>
      </c>
      <c r="M37" s="160"/>
      <c r="N37" s="74">
        <f>N25+N26+N32+N33</f>
        <v>5083</v>
      </c>
      <c r="O37" s="61">
        <f>J37++K37+N37+L37-H37</f>
        <v>0</v>
      </c>
    </row>
    <row r="38" spans="1:15" ht="17.25" customHeight="1" x14ac:dyDescent="0.3">
      <c r="A38" s="5" t="s">
        <v>30</v>
      </c>
      <c r="B38" s="151"/>
      <c r="C38" s="152"/>
      <c r="D38" s="132"/>
      <c r="E38" s="133"/>
      <c r="F38" s="134"/>
      <c r="G38" s="66"/>
      <c r="H38" s="161"/>
      <c r="I38" s="162"/>
      <c r="J38" s="66"/>
      <c r="K38" s="66"/>
      <c r="L38" s="132"/>
      <c r="M38" s="134"/>
      <c r="N38" s="66"/>
    </row>
    <row r="39" spans="1:15" ht="33.6" customHeight="1" x14ac:dyDescent="0.25">
      <c r="A39" s="3" t="s">
        <v>31</v>
      </c>
      <c r="B39" s="163">
        <v>100</v>
      </c>
      <c r="C39" s="164"/>
      <c r="D39" s="125">
        <v>12271</v>
      </c>
      <c r="E39" s="126"/>
      <c r="F39" s="127"/>
      <c r="G39" s="65">
        <v>12860</v>
      </c>
      <c r="H39" s="158">
        <f>J39+K39+L39+N39</f>
        <v>12956</v>
      </c>
      <c r="I39" s="160"/>
      <c r="J39" s="65">
        <v>3239</v>
      </c>
      <c r="K39" s="65">
        <v>3239</v>
      </c>
      <c r="L39" s="125">
        <v>3239</v>
      </c>
      <c r="M39" s="127"/>
      <c r="N39" s="65">
        <v>3239</v>
      </c>
      <c r="O39" s="37">
        <f>SUM(J39:N39)-H39</f>
        <v>0</v>
      </c>
    </row>
    <row r="40" spans="1:15" ht="19.5" customHeight="1" x14ac:dyDescent="0.3">
      <c r="A40" s="1" t="s">
        <v>32</v>
      </c>
      <c r="B40" s="163">
        <v>110</v>
      </c>
      <c r="C40" s="164"/>
      <c r="D40" s="132">
        <v>3058</v>
      </c>
      <c r="E40" s="133"/>
      <c r="F40" s="134"/>
      <c r="G40" s="75">
        <v>4268</v>
      </c>
      <c r="H40" s="161">
        <f>J40+K40+L40+N40</f>
        <v>4712</v>
      </c>
      <c r="I40" s="162"/>
      <c r="J40" s="65">
        <v>1178</v>
      </c>
      <c r="K40" s="65">
        <v>1178</v>
      </c>
      <c r="L40" s="125">
        <v>1178</v>
      </c>
      <c r="M40" s="127"/>
      <c r="N40" s="65">
        <v>1178</v>
      </c>
      <c r="O40" s="61">
        <f>SUM(J40:N40)-H40</f>
        <v>0</v>
      </c>
    </row>
    <row r="41" spans="1:15" ht="17.25" customHeight="1" x14ac:dyDescent="0.3">
      <c r="A41" s="1" t="s">
        <v>33</v>
      </c>
      <c r="B41" s="163">
        <v>120</v>
      </c>
      <c r="C41" s="164"/>
      <c r="D41" s="132"/>
      <c r="E41" s="133"/>
      <c r="F41" s="134"/>
      <c r="G41" s="66"/>
      <c r="H41" s="161"/>
      <c r="I41" s="162"/>
      <c r="J41" s="76"/>
      <c r="K41" s="76"/>
      <c r="L41" s="165"/>
      <c r="M41" s="166"/>
      <c r="N41" s="76"/>
      <c r="O41" s="61">
        <f>SUM(J41:N41)</f>
        <v>0</v>
      </c>
    </row>
    <row r="42" spans="1:15" ht="17.25" customHeight="1" x14ac:dyDescent="0.3">
      <c r="A42" s="1" t="s">
        <v>34</v>
      </c>
      <c r="B42" s="163">
        <v>130</v>
      </c>
      <c r="C42" s="164"/>
      <c r="D42" s="132">
        <v>1097</v>
      </c>
      <c r="E42" s="133"/>
      <c r="F42" s="134"/>
      <c r="G42" s="66">
        <v>1420</v>
      </c>
      <c r="H42" s="161">
        <f>J42+K42+L42+N42</f>
        <v>1132</v>
      </c>
      <c r="I42" s="162"/>
      <c r="J42" s="65">
        <v>283</v>
      </c>
      <c r="K42" s="65">
        <v>283</v>
      </c>
      <c r="L42" s="125">
        <v>283</v>
      </c>
      <c r="M42" s="127"/>
      <c r="N42" s="65">
        <v>283</v>
      </c>
      <c r="O42" s="61">
        <f>N42+L42+K42+J42-H42</f>
        <v>0</v>
      </c>
    </row>
    <row r="43" spans="1:15" ht="17.25" customHeight="1" x14ac:dyDescent="0.3">
      <c r="A43" s="1" t="s">
        <v>35</v>
      </c>
      <c r="B43" s="163">
        <v>140</v>
      </c>
      <c r="C43" s="164"/>
      <c r="D43" s="132"/>
      <c r="E43" s="133"/>
      <c r="F43" s="134"/>
      <c r="G43" s="66"/>
      <c r="H43" s="161">
        <f>J43+K43+L43+N43</f>
        <v>849</v>
      </c>
      <c r="I43" s="162"/>
      <c r="J43" s="66">
        <v>1</v>
      </c>
      <c r="K43" s="66">
        <v>1</v>
      </c>
      <c r="L43" s="132">
        <v>846</v>
      </c>
      <c r="M43" s="134"/>
      <c r="N43" s="66">
        <v>1</v>
      </c>
      <c r="O43" s="61">
        <f>N43+L43+K43+J43-H43</f>
        <v>0</v>
      </c>
    </row>
    <row r="44" spans="1:15" ht="17.25" customHeight="1" x14ac:dyDescent="0.3">
      <c r="A44" s="1" t="s">
        <v>36</v>
      </c>
      <c r="B44" s="163">
        <v>150</v>
      </c>
      <c r="C44" s="164"/>
      <c r="D44" s="132"/>
      <c r="E44" s="133"/>
      <c r="F44" s="134"/>
      <c r="G44" s="66"/>
      <c r="H44" s="161"/>
      <c r="I44" s="162"/>
      <c r="J44" s="66"/>
      <c r="K44" s="66"/>
      <c r="L44" s="132"/>
      <c r="M44" s="134"/>
      <c r="N44" s="66"/>
      <c r="O44" s="61">
        <f>N44+L44+K44+J44-H44</f>
        <v>0</v>
      </c>
    </row>
    <row r="45" spans="1:15" ht="17.25" customHeight="1" x14ac:dyDescent="0.3">
      <c r="A45" s="1" t="s">
        <v>37</v>
      </c>
      <c r="B45" s="163">
        <v>160</v>
      </c>
      <c r="C45" s="164"/>
      <c r="D45" s="132">
        <v>1581</v>
      </c>
      <c r="E45" s="133"/>
      <c r="F45" s="134"/>
      <c r="G45" s="66">
        <v>1448</v>
      </c>
      <c r="H45" s="161">
        <f>J45+K45+L45+N45</f>
        <v>1432</v>
      </c>
      <c r="I45" s="162"/>
      <c r="J45" s="66">
        <v>358</v>
      </c>
      <c r="K45" s="66">
        <v>358</v>
      </c>
      <c r="L45" s="132">
        <v>358</v>
      </c>
      <c r="M45" s="134"/>
      <c r="N45" s="66">
        <v>358</v>
      </c>
      <c r="O45" s="61">
        <f>N45+L45+K45+J45-H45</f>
        <v>0</v>
      </c>
    </row>
    <row r="46" spans="1:15" ht="17.25" customHeight="1" x14ac:dyDescent="0.3">
      <c r="A46" s="5" t="s">
        <v>38</v>
      </c>
      <c r="B46" s="167">
        <v>170</v>
      </c>
      <c r="C46" s="168"/>
      <c r="D46" s="161">
        <f>SUM(D39:F45)</f>
        <v>18007</v>
      </c>
      <c r="E46" s="169"/>
      <c r="F46" s="162"/>
      <c r="G46" s="77">
        <f>SUM(G39:G45)</f>
        <v>19996</v>
      </c>
      <c r="H46" s="161">
        <f>SUM(H39:I45)</f>
        <v>21081</v>
      </c>
      <c r="I46" s="162"/>
      <c r="J46" s="74">
        <f>SUM(J39:J45)</f>
        <v>5059</v>
      </c>
      <c r="K46" s="74">
        <f>SUM(K39:K45)</f>
        <v>5059</v>
      </c>
      <c r="L46" s="158">
        <f>SUM(L39:M45)</f>
        <v>5904</v>
      </c>
      <c r="M46" s="160"/>
      <c r="N46" s="74">
        <f>SUM(N39:N45)</f>
        <v>5059</v>
      </c>
      <c r="O46" s="61">
        <f>SUM(J46:N46)-H46</f>
        <v>0</v>
      </c>
    </row>
    <row r="47" spans="1:15" ht="17.25" customHeight="1" x14ac:dyDescent="0.3">
      <c r="A47" s="5" t="s">
        <v>39</v>
      </c>
      <c r="B47" s="151"/>
      <c r="C47" s="152"/>
      <c r="D47" s="132"/>
      <c r="E47" s="133"/>
      <c r="F47" s="134"/>
      <c r="G47" s="66"/>
      <c r="H47" s="161"/>
      <c r="I47" s="162"/>
      <c r="J47" s="66"/>
      <c r="K47" s="66"/>
      <c r="L47" s="132"/>
      <c r="M47" s="134"/>
      <c r="N47" s="66"/>
      <c r="O47" s="61">
        <f>SUM(J47:N47)-H47</f>
        <v>0</v>
      </c>
    </row>
    <row r="48" spans="1:15" ht="17.25" customHeight="1" x14ac:dyDescent="0.3">
      <c r="A48" s="1" t="s">
        <v>40</v>
      </c>
      <c r="B48" s="163">
        <v>180</v>
      </c>
      <c r="C48" s="164"/>
      <c r="D48" s="132">
        <f>D25-D39</f>
        <v>5139</v>
      </c>
      <c r="E48" s="133"/>
      <c r="F48" s="134"/>
      <c r="G48" s="66">
        <f>G25-G39</f>
        <v>6040</v>
      </c>
      <c r="H48" s="161">
        <f>H25-H39</f>
        <v>6164</v>
      </c>
      <c r="I48" s="162"/>
      <c r="J48" s="66">
        <f>J25-J39</f>
        <v>1541</v>
      </c>
      <c r="K48" s="66">
        <f>K25-K39</f>
        <v>1541</v>
      </c>
      <c r="L48" s="132">
        <f>L25-L39</f>
        <v>1541</v>
      </c>
      <c r="M48" s="134"/>
      <c r="N48" s="66">
        <f>N25-N39</f>
        <v>1541</v>
      </c>
      <c r="O48" s="61">
        <f>SUM(J48:N48)-H48</f>
        <v>0</v>
      </c>
    </row>
    <row r="49" spans="1:15" ht="17.25" customHeight="1" x14ac:dyDescent="0.3">
      <c r="A49" s="1" t="s">
        <v>41</v>
      </c>
      <c r="B49" s="163">
        <v>181</v>
      </c>
      <c r="C49" s="164"/>
      <c r="D49" s="132">
        <f>D48</f>
        <v>5139</v>
      </c>
      <c r="E49" s="133"/>
      <c r="F49" s="134"/>
      <c r="G49" s="66">
        <f>G48</f>
        <v>6040</v>
      </c>
      <c r="H49" s="161">
        <f>J49+K49+L49+N49</f>
        <v>6164</v>
      </c>
      <c r="I49" s="162"/>
      <c r="J49" s="65">
        <f>J48</f>
        <v>1541</v>
      </c>
      <c r="K49" s="65">
        <f>K48</f>
        <v>1541</v>
      </c>
      <c r="L49" s="125">
        <f>L48</f>
        <v>1541</v>
      </c>
      <c r="M49" s="127"/>
      <c r="N49" s="65">
        <f>N48</f>
        <v>1541</v>
      </c>
      <c r="O49" s="37">
        <f>N49+L49+K49+J49-H49</f>
        <v>0</v>
      </c>
    </row>
    <row r="50" spans="1:15" ht="17.25" customHeight="1" x14ac:dyDescent="0.3">
      <c r="A50" s="1" t="s">
        <v>42</v>
      </c>
      <c r="B50" s="163">
        <v>182</v>
      </c>
      <c r="C50" s="164"/>
      <c r="D50" s="132"/>
      <c r="E50" s="133"/>
      <c r="F50" s="134"/>
      <c r="G50" s="66"/>
      <c r="H50" s="161"/>
      <c r="I50" s="162"/>
      <c r="J50" s="66"/>
      <c r="K50" s="66"/>
      <c r="L50" s="132"/>
      <c r="M50" s="134"/>
      <c r="N50" s="66"/>
      <c r="O50" s="37">
        <f t="shared" ref="O50:O61" si="1">N50+L50+K50+J50-H50</f>
        <v>0</v>
      </c>
    </row>
    <row r="51" spans="1:15" ht="31.2" x14ac:dyDescent="0.25">
      <c r="A51" s="9" t="s">
        <v>68</v>
      </c>
      <c r="B51" s="163">
        <v>190</v>
      </c>
      <c r="C51" s="164"/>
      <c r="D51" s="125">
        <f>D25+D26-D39-D40-D41-D42</f>
        <v>1070</v>
      </c>
      <c r="E51" s="126"/>
      <c r="F51" s="127"/>
      <c r="G51" s="65">
        <f>G25+G26-G39-G40-G42-G41</f>
        <v>448</v>
      </c>
      <c r="H51" s="158">
        <f>H25+H26-H39-H40-H41-H42</f>
        <v>416</v>
      </c>
      <c r="I51" s="160"/>
      <c r="J51" s="65">
        <f>J25+J26-J39-J40-J42</f>
        <v>104</v>
      </c>
      <c r="K51" s="65">
        <f>K25+K26-K39-K40-K42</f>
        <v>104</v>
      </c>
      <c r="L51" s="125">
        <f>L25+L26-L39-L40-L42</f>
        <v>104</v>
      </c>
      <c r="M51" s="127"/>
      <c r="N51" s="65">
        <f>N25+N26-N39-N41-N40-N42</f>
        <v>104</v>
      </c>
      <c r="O51" s="37">
        <f t="shared" si="1"/>
        <v>0</v>
      </c>
    </row>
    <row r="52" spans="1:15" ht="17.25" customHeight="1" x14ac:dyDescent="0.3">
      <c r="A52" s="1" t="s">
        <v>41</v>
      </c>
      <c r="B52" s="163">
        <v>191</v>
      </c>
      <c r="C52" s="164"/>
      <c r="D52" s="132">
        <f>D51</f>
        <v>1070</v>
      </c>
      <c r="E52" s="133"/>
      <c r="F52" s="134"/>
      <c r="G52" s="65">
        <f>G51</f>
        <v>448</v>
      </c>
      <c r="H52" s="158">
        <f>H51</f>
        <v>416</v>
      </c>
      <c r="I52" s="160"/>
      <c r="J52" s="65">
        <f>J51</f>
        <v>104</v>
      </c>
      <c r="K52" s="65">
        <f>K51</f>
        <v>104</v>
      </c>
      <c r="L52" s="125">
        <f>L51</f>
        <v>104</v>
      </c>
      <c r="M52" s="127"/>
      <c r="N52" s="65">
        <f>N51</f>
        <v>104</v>
      </c>
      <c r="O52" s="37">
        <f t="shared" si="1"/>
        <v>0</v>
      </c>
    </row>
    <row r="53" spans="1:15" ht="17.25" customHeight="1" x14ac:dyDescent="0.3">
      <c r="A53" s="1" t="s">
        <v>42</v>
      </c>
      <c r="B53" s="163">
        <v>192</v>
      </c>
      <c r="C53" s="164"/>
      <c r="D53" s="132"/>
      <c r="E53" s="133"/>
      <c r="F53" s="134"/>
      <c r="G53" s="66"/>
      <c r="H53" s="161"/>
      <c r="I53" s="162"/>
      <c r="J53" s="66"/>
      <c r="K53" s="66"/>
      <c r="L53" s="132"/>
      <c r="M53" s="134"/>
      <c r="N53" s="66"/>
      <c r="O53" s="37">
        <f t="shared" si="1"/>
        <v>0</v>
      </c>
    </row>
    <row r="54" spans="1:15" ht="33.6" customHeight="1" x14ac:dyDescent="0.25">
      <c r="A54" s="9" t="s">
        <v>121</v>
      </c>
      <c r="B54" s="163">
        <v>200</v>
      </c>
      <c r="C54" s="164"/>
      <c r="D54" s="125">
        <f>D37-D46</f>
        <v>329</v>
      </c>
      <c r="E54" s="126"/>
      <c r="F54" s="127"/>
      <c r="G54" s="65">
        <f>G37-G46</f>
        <v>100</v>
      </c>
      <c r="H54" s="158">
        <f>H37-H46</f>
        <v>96</v>
      </c>
      <c r="I54" s="160"/>
      <c r="J54" s="78">
        <f>J37-J46</f>
        <v>24</v>
      </c>
      <c r="K54" s="65">
        <f>K37-K46</f>
        <v>24</v>
      </c>
      <c r="L54" s="125">
        <f>L37-L46</f>
        <v>24</v>
      </c>
      <c r="M54" s="127"/>
      <c r="N54" s="65">
        <f>N37-N46</f>
        <v>24</v>
      </c>
      <c r="O54" s="37">
        <f t="shared" si="1"/>
        <v>0</v>
      </c>
    </row>
    <row r="55" spans="1:15" ht="17.25" customHeight="1" x14ac:dyDescent="0.3">
      <c r="A55" s="1" t="s">
        <v>41</v>
      </c>
      <c r="B55" s="163">
        <v>201</v>
      </c>
      <c r="C55" s="164"/>
      <c r="D55" s="141">
        <f>D54</f>
        <v>329</v>
      </c>
      <c r="E55" s="142"/>
      <c r="F55" s="143"/>
      <c r="G55" s="39">
        <f>G54</f>
        <v>100</v>
      </c>
      <c r="H55" s="144">
        <f>H54</f>
        <v>96</v>
      </c>
      <c r="I55" s="145"/>
      <c r="J55" s="39">
        <f>J54</f>
        <v>24</v>
      </c>
      <c r="K55" s="39">
        <f>K54</f>
        <v>24</v>
      </c>
      <c r="L55" s="141">
        <f>L54</f>
        <v>24</v>
      </c>
      <c r="M55" s="143"/>
      <c r="N55" s="39">
        <f>N54</f>
        <v>24</v>
      </c>
      <c r="O55" s="37">
        <f t="shared" si="1"/>
        <v>0</v>
      </c>
    </row>
    <row r="56" spans="1:15" ht="17.25" customHeight="1" x14ac:dyDescent="0.3">
      <c r="A56" s="1" t="s">
        <v>42</v>
      </c>
      <c r="B56" s="163">
        <v>202</v>
      </c>
      <c r="C56" s="164"/>
      <c r="D56" s="141"/>
      <c r="E56" s="142"/>
      <c r="F56" s="143"/>
      <c r="G56" s="39"/>
      <c r="H56" s="144"/>
      <c r="I56" s="145"/>
      <c r="J56" s="39"/>
      <c r="K56" s="39"/>
      <c r="L56" s="141"/>
      <c r="M56" s="143"/>
      <c r="N56" s="39"/>
      <c r="O56" s="37">
        <f t="shared" si="1"/>
        <v>0</v>
      </c>
    </row>
    <row r="57" spans="1:15" ht="17.25" customHeight="1" x14ac:dyDescent="0.3">
      <c r="A57" s="1" t="s">
        <v>44</v>
      </c>
      <c r="B57" s="163">
        <v>210</v>
      </c>
      <c r="C57" s="164"/>
      <c r="D57" s="141">
        <v>59</v>
      </c>
      <c r="E57" s="142"/>
      <c r="F57" s="143"/>
      <c r="G57" s="39">
        <v>24</v>
      </c>
      <c r="H57" s="144">
        <f>J57+K57+L57+N57</f>
        <v>17</v>
      </c>
      <c r="I57" s="145"/>
      <c r="J57" s="39">
        <v>4</v>
      </c>
      <c r="K57" s="39">
        <v>4</v>
      </c>
      <c r="L57" s="141">
        <v>4</v>
      </c>
      <c r="M57" s="143"/>
      <c r="N57" s="39">
        <v>5</v>
      </c>
      <c r="O57" s="37">
        <f t="shared" si="1"/>
        <v>0</v>
      </c>
    </row>
    <row r="58" spans="1:15" ht="17.25" customHeight="1" x14ac:dyDescent="0.3">
      <c r="A58" s="1" t="s">
        <v>45</v>
      </c>
      <c r="B58" s="163">
        <v>220</v>
      </c>
      <c r="C58" s="164"/>
      <c r="D58" s="141"/>
      <c r="E58" s="142"/>
      <c r="F58" s="143"/>
      <c r="G58" s="39"/>
      <c r="H58" s="144"/>
      <c r="I58" s="145"/>
      <c r="J58" s="39"/>
      <c r="K58" s="39"/>
      <c r="L58" s="141"/>
      <c r="M58" s="143"/>
      <c r="N58" s="39"/>
      <c r="O58" s="37">
        <f t="shared" si="1"/>
        <v>0</v>
      </c>
    </row>
    <row r="59" spans="1:15" ht="17.25" customHeight="1" x14ac:dyDescent="0.3">
      <c r="A59" s="1" t="s">
        <v>41</v>
      </c>
      <c r="B59" s="163">
        <v>221</v>
      </c>
      <c r="C59" s="164"/>
      <c r="D59" s="141">
        <f>D55-D57</f>
        <v>270</v>
      </c>
      <c r="E59" s="142"/>
      <c r="F59" s="143"/>
      <c r="G59" s="38">
        <f>G55-G57</f>
        <v>76</v>
      </c>
      <c r="H59" s="148">
        <f>H55-H57</f>
        <v>79</v>
      </c>
      <c r="I59" s="150"/>
      <c r="J59" s="27">
        <f>J55-J57</f>
        <v>20</v>
      </c>
      <c r="K59" s="27">
        <f>K55-K57</f>
        <v>20</v>
      </c>
      <c r="L59" s="170">
        <f>L55-L57</f>
        <v>20</v>
      </c>
      <c r="M59" s="171"/>
      <c r="N59" s="27">
        <f>N55-N57</f>
        <v>19</v>
      </c>
      <c r="O59" s="37">
        <f t="shared" si="1"/>
        <v>0</v>
      </c>
    </row>
    <row r="60" spans="1:15" ht="17.25" customHeight="1" x14ac:dyDescent="0.3">
      <c r="A60" s="1" t="s">
        <v>42</v>
      </c>
      <c r="B60" s="163">
        <v>222</v>
      </c>
      <c r="C60" s="164"/>
      <c r="D60" s="141"/>
      <c r="E60" s="142"/>
      <c r="F60" s="143"/>
      <c r="G60" s="39"/>
      <c r="H60" s="144"/>
      <c r="I60" s="145"/>
      <c r="J60" s="39"/>
      <c r="K60" s="39"/>
      <c r="L60" s="141"/>
      <c r="M60" s="143"/>
      <c r="N60" s="39"/>
      <c r="O60" s="37">
        <f t="shared" si="1"/>
        <v>0</v>
      </c>
    </row>
    <row r="61" spans="1:15" ht="33" customHeight="1" x14ac:dyDescent="0.25">
      <c r="A61" s="9" t="s">
        <v>69</v>
      </c>
      <c r="B61" s="163">
        <v>230</v>
      </c>
      <c r="C61" s="164"/>
      <c r="D61" s="153">
        <v>68</v>
      </c>
      <c r="E61" s="154"/>
      <c r="F61" s="155"/>
      <c r="G61" s="38">
        <v>20</v>
      </c>
      <c r="H61" s="148">
        <f>J61+K61+L61+N61</f>
        <v>20</v>
      </c>
      <c r="I61" s="150"/>
      <c r="J61" s="38">
        <v>5</v>
      </c>
      <c r="K61" s="38">
        <v>5</v>
      </c>
      <c r="L61" s="153">
        <v>5</v>
      </c>
      <c r="M61" s="155"/>
      <c r="N61" s="38">
        <v>5</v>
      </c>
      <c r="O61" s="37">
        <f t="shared" si="1"/>
        <v>0</v>
      </c>
    </row>
    <row r="62" spans="1:15" ht="17.25" customHeight="1" x14ac:dyDescent="0.25">
      <c r="A62" s="172" t="s">
        <v>46</v>
      </c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4"/>
    </row>
    <row r="63" spans="1:15" ht="17.25" customHeight="1" x14ac:dyDescent="0.25">
      <c r="A63" s="1" t="s">
        <v>47</v>
      </c>
      <c r="B63" s="175">
        <v>240</v>
      </c>
      <c r="C63" s="176"/>
      <c r="D63" s="153">
        <v>1840</v>
      </c>
      <c r="E63" s="154"/>
      <c r="F63" s="155"/>
      <c r="G63" s="29">
        <v>2512</v>
      </c>
      <c r="H63" s="148">
        <f>J63+K63+L63+N63</f>
        <v>2533</v>
      </c>
      <c r="I63" s="150"/>
      <c r="J63" s="38">
        <v>633</v>
      </c>
      <c r="K63" s="38">
        <v>634</v>
      </c>
      <c r="L63" s="153">
        <v>633</v>
      </c>
      <c r="M63" s="155"/>
      <c r="N63" s="38">
        <v>633</v>
      </c>
      <c r="O63" s="61">
        <f t="shared" ref="O63:O101" si="2">SUM(J63:N63)-H63</f>
        <v>0</v>
      </c>
    </row>
    <row r="64" spans="1:15" ht="17.25" customHeight="1" x14ac:dyDescent="0.25">
      <c r="A64" s="1" t="s">
        <v>48</v>
      </c>
      <c r="B64" s="175">
        <v>250</v>
      </c>
      <c r="C64" s="176"/>
      <c r="D64" s="153">
        <v>11126</v>
      </c>
      <c r="E64" s="154"/>
      <c r="F64" s="155"/>
      <c r="G64" s="38">
        <v>12308</v>
      </c>
      <c r="H64" s="148">
        <f>J64+K64+L64+N64</f>
        <v>14172</v>
      </c>
      <c r="I64" s="150"/>
      <c r="J64" s="38">
        <v>3543</v>
      </c>
      <c r="K64" s="69">
        <v>3543</v>
      </c>
      <c r="L64" s="153">
        <v>3543</v>
      </c>
      <c r="M64" s="155"/>
      <c r="N64" s="38">
        <v>3543</v>
      </c>
      <c r="O64" s="61">
        <f t="shared" si="2"/>
        <v>0</v>
      </c>
    </row>
    <row r="65" spans="1:15" ht="17.25" customHeight="1" x14ac:dyDescent="0.25">
      <c r="A65" s="1" t="s">
        <v>49</v>
      </c>
      <c r="B65" s="175">
        <v>260</v>
      </c>
      <c r="C65" s="176"/>
      <c r="D65" s="153">
        <v>2321</v>
      </c>
      <c r="E65" s="154"/>
      <c r="F65" s="155"/>
      <c r="G65" s="38">
        <v>2704</v>
      </c>
      <c r="H65" s="148">
        <f>J65+K65+L65+N65</f>
        <v>2960</v>
      </c>
      <c r="I65" s="150"/>
      <c r="J65" s="38">
        <v>740</v>
      </c>
      <c r="K65" s="38">
        <v>740</v>
      </c>
      <c r="L65" s="153">
        <v>740</v>
      </c>
      <c r="M65" s="155"/>
      <c r="N65" s="38">
        <v>740</v>
      </c>
      <c r="O65" s="61">
        <f t="shared" si="2"/>
        <v>0</v>
      </c>
    </row>
    <row r="66" spans="1:15" ht="17.25" customHeight="1" x14ac:dyDescent="0.25">
      <c r="A66" s="1" t="s">
        <v>50</v>
      </c>
      <c r="B66" s="175">
        <v>270</v>
      </c>
      <c r="C66" s="176"/>
      <c r="D66" s="153">
        <v>41</v>
      </c>
      <c r="E66" s="154"/>
      <c r="F66" s="155"/>
      <c r="G66" s="38">
        <v>12</v>
      </c>
      <c r="H66" s="148">
        <f>J66+K66+L66+N66</f>
        <v>12</v>
      </c>
      <c r="I66" s="150"/>
      <c r="J66" s="38">
        <v>3</v>
      </c>
      <c r="K66" s="38">
        <v>3</v>
      </c>
      <c r="L66" s="153">
        <v>3</v>
      </c>
      <c r="M66" s="155"/>
      <c r="N66" s="38">
        <v>3</v>
      </c>
      <c r="O66" s="61">
        <f t="shared" si="2"/>
        <v>0</v>
      </c>
    </row>
    <row r="67" spans="1:15" ht="17.25" customHeight="1" x14ac:dyDescent="0.25">
      <c r="A67" s="1" t="s">
        <v>34</v>
      </c>
      <c r="B67" s="175">
        <v>280</v>
      </c>
      <c r="C67" s="176"/>
      <c r="D67" s="153">
        <v>1097</v>
      </c>
      <c r="E67" s="154"/>
      <c r="F67" s="155"/>
      <c r="G67" s="38">
        <v>680</v>
      </c>
      <c r="H67" s="148">
        <f>J67+K67+L67+N67</f>
        <v>556</v>
      </c>
      <c r="I67" s="150"/>
      <c r="J67" s="38">
        <v>139</v>
      </c>
      <c r="K67" s="38">
        <v>139</v>
      </c>
      <c r="L67" s="153">
        <v>139</v>
      </c>
      <c r="M67" s="155"/>
      <c r="N67" s="38">
        <v>139</v>
      </c>
      <c r="O67" s="61">
        <f t="shared" si="2"/>
        <v>0</v>
      </c>
    </row>
    <row r="68" spans="1:15" ht="17.25" customHeight="1" x14ac:dyDescent="0.25">
      <c r="A68" s="30" t="s">
        <v>95</v>
      </c>
      <c r="B68" s="177">
        <v>290</v>
      </c>
      <c r="C68" s="178"/>
      <c r="D68" s="158">
        <f>D63+D64+D65+D66+D67</f>
        <v>16425</v>
      </c>
      <c r="E68" s="159"/>
      <c r="F68" s="160"/>
      <c r="G68" s="74">
        <f>SUM(G63:G67)</f>
        <v>18216</v>
      </c>
      <c r="H68" s="158">
        <f>H63+H64+H65+H66+H67</f>
        <v>20233</v>
      </c>
      <c r="I68" s="160"/>
      <c r="J68" s="74">
        <f>SUM(J63:J67)</f>
        <v>5058</v>
      </c>
      <c r="K68" s="74">
        <f>SUM(K63:K67)</f>
        <v>5059</v>
      </c>
      <c r="L68" s="158">
        <f>SUM(L63:L67)</f>
        <v>5058</v>
      </c>
      <c r="M68" s="160"/>
      <c r="N68" s="74">
        <f>SUM(N63:N67)</f>
        <v>5058</v>
      </c>
      <c r="O68" s="61">
        <f t="shared" si="2"/>
        <v>0</v>
      </c>
    </row>
    <row r="69" spans="1:15" ht="17.25" customHeight="1" x14ac:dyDescent="0.25">
      <c r="A69" s="172" t="s">
        <v>51</v>
      </c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4"/>
    </row>
    <row r="70" spans="1:15" ht="48.6" customHeight="1" x14ac:dyDescent="0.25">
      <c r="A70" s="11" t="s">
        <v>80</v>
      </c>
      <c r="B70" s="179">
        <v>300</v>
      </c>
      <c r="C70" s="180"/>
      <c r="D70" s="181">
        <f>D71+D72+D73+D74</f>
        <v>3086</v>
      </c>
      <c r="E70" s="182"/>
      <c r="F70" s="183"/>
      <c r="G70" s="44">
        <f>G71+G72+G73+G74</f>
        <v>3184</v>
      </c>
      <c r="H70" s="181">
        <f>H71+H72+H73+H74</f>
        <v>3236</v>
      </c>
      <c r="I70" s="183"/>
      <c r="J70" s="44">
        <f>J71+J72+J73+J74</f>
        <v>809</v>
      </c>
      <c r="K70" s="44">
        <f>K71+K72+K73+K74</f>
        <v>809</v>
      </c>
      <c r="L70" s="181">
        <f>L71+L72+L73+L74</f>
        <v>809</v>
      </c>
      <c r="M70" s="183"/>
      <c r="N70" s="44">
        <f>N71+N72+N73+N74</f>
        <v>809</v>
      </c>
      <c r="O70" s="61">
        <f t="shared" si="2"/>
        <v>0</v>
      </c>
    </row>
    <row r="71" spans="1:15" ht="17.25" customHeight="1" x14ac:dyDescent="0.3">
      <c r="A71" s="1" t="s">
        <v>52</v>
      </c>
      <c r="B71" s="175">
        <v>301</v>
      </c>
      <c r="C71" s="176"/>
      <c r="D71" s="184">
        <v>59</v>
      </c>
      <c r="E71" s="185"/>
      <c r="F71" s="186"/>
      <c r="G71" s="45">
        <v>24</v>
      </c>
      <c r="H71" s="187">
        <f>J71+K71+L71+N71</f>
        <v>16</v>
      </c>
      <c r="I71" s="188"/>
      <c r="J71" s="46">
        <v>4</v>
      </c>
      <c r="K71" s="46">
        <v>4</v>
      </c>
      <c r="L71" s="189">
        <v>4</v>
      </c>
      <c r="M71" s="190"/>
      <c r="N71" s="46">
        <v>4</v>
      </c>
      <c r="O71" s="61">
        <f t="shared" si="2"/>
        <v>0</v>
      </c>
    </row>
    <row r="72" spans="1:15" ht="34.799999999999997" customHeight="1" x14ac:dyDescent="0.25">
      <c r="A72" s="9" t="s">
        <v>118</v>
      </c>
      <c r="B72" s="175">
        <v>302</v>
      </c>
      <c r="C72" s="176"/>
      <c r="D72" s="189">
        <v>2959</v>
      </c>
      <c r="E72" s="191"/>
      <c r="F72" s="190"/>
      <c r="G72" s="46">
        <v>3140</v>
      </c>
      <c r="H72" s="181">
        <f>J72+K72+L72+N72</f>
        <v>3200</v>
      </c>
      <c r="I72" s="183"/>
      <c r="J72" s="46">
        <v>800</v>
      </c>
      <c r="K72" s="46">
        <v>800</v>
      </c>
      <c r="L72" s="189">
        <v>800</v>
      </c>
      <c r="M72" s="190"/>
      <c r="N72" s="46">
        <v>800</v>
      </c>
      <c r="O72" s="61">
        <f t="shared" si="2"/>
        <v>0</v>
      </c>
    </row>
    <row r="73" spans="1:15" ht="31.2" customHeight="1" x14ac:dyDescent="0.25">
      <c r="A73" s="9" t="s">
        <v>70</v>
      </c>
      <c r="B73" s="175">
        <v>303</v>
      </c>
      <c r="C73" s="176"/>
      <c r="D73" s="189"/>
      <c r="E73" s="191"/>
      <c r="F73" s="190"/>
      <c r="G73" s="46"/>
      <c r="H73" s="181"/>
      <c r="I73" s="183"/>
      <c r="J73" s="46"/>
      <c r="K73" s="46"/>
      <c r="L73" s="189"/>
      <c r="M73" s="190"/>
      <c r="N73" s="46"/>
      <c r="O73" s="61">
        <f t="shared" si="2"/>
        <v>0</v>
      </c>
    </row>
    <row r="74" spans="1:15" ht="18.600000000000001" customHeight="1" x14ac:dyDescent="0.25">
      <c r="A74" s="9" t="s">
        <v>119</v>
      </c>
      <c r="B74" s="175">
        <v>304</v>
      </c>
      <c r="C74" s="176"/>
      <c r="D74" s="189">
        <f>D75</f>
        <v>68</v>
      </c>
      <c r="E74" s="191"/>
      <c r="F74" s="190"/>
      <c r="G74" s="46">
        <f>G75</f>
        <v>20</v>
      </c>
      <c r="H74" s="192">
        <f>H75+H76</f>
        <v>20</v>
      </c>
      <c r="I74" s="193"/>
      <c r="J74" s="46">
        <f>J75</f>
        <v>5</v>
      </c>
      <c r="K74" s="46">
        <f>K75</f>
        <v>5</v>
      </c>
      <c r="L74" s="189">
        <f>L75</f>
        <v>5</v>
      </c>
      <c r="M74" s="190"/>
      <c r="N74" s="46">
        <f>N75</f>
        <v>5</v>
      </c>
      <c r="O74" s="61">
        <f t="shared" si="2"/>
        <v>0</v>
      </c>
    </row>
    <row r="75" spans="1:15" ht="33.6" customHeight="1" x14ac:dyDescent="0.25">
      <c r="A75" s="9" t="s">
        <v>71</v>
      </c>
      <c r="B75" s="194" t="s">
        <v>55</v>
      </c>
      <c r="C75" s="195"/>
      <c r="D75" s="189">
        <v>68</v>
      </c>
      <c r="E75" s="191"/>
      <c r="F75" s="190"/>
      <c r="G75" s="46">
        <v>20</v>
      </c>
      <c r="H75" s="192">
        <f>J75+K75+L75+N75</f>
        <v>20</v>
      </c>
      <c r="I75" s="193"/>
      <c r="J75" s="47">
        <v>5</v>
      </c>
      <c r="K75" s="47">
        <v>5</v>
      </c>
      <c r="L75" s="196">
        <v>5</v>
      </c>
      <c r="M75" s="197"/>
      <c r="N75" s="47">
        <v>5</v>
      </c>
      <c r="O75" s="61">
        <f t="shared" si="2"/>
        <v>0</v>
      </c>
    </row>
    <row r="76" spans="1:15" ht="17.25" customHeight="1" x14ac:dyDescent="0.3">
      <c r="A76" s="9" t="s">
        <v>101</v>
      </c>
      <c r="B76" s="194" t="s">
        <v>56</v>
      </c>
      <c r="C76" s="195"/>
      <c r="D76" s="184"/>
      <c r="E76" s="185"/>
      <c r="F76" s="186"/>
      <c r="G76" s="45"/>
      <c r="H76" s="198"/>
      <c r="I76" s="199"/>
      <c r="J76" s="46"/>
      <c r="K76" s="46"/>
      <c r="L76" s="189"/>
      <c r="M76" s="190"/>
      <c r="N76" s="46"/>
      <c r="O76" s="61">
        <f t="shared" si="2"/>
        <v>0</v>
      </c>
    </row>
    <row r="77" spans="1:15" ht="33" customHeight="1" x14ac:dyDescent="0.25">
      <c r="A77" s="11" t="s">
        <v>81</v>
      </c>
      <c r="B77" s="179">
        <v>310</v>
      </c>
      <c r="C77" s="180"/>
      <c r="D77" s="181"/>
      <c r="E77" s="182"/>
      <c r="F77" s="183"/>
      <c r="G77" s="44"/>
      <c r="H77" s="181"/>
      <c r="I77" s="183"/>
      <c r="J77" s="44"/>
      <c r="K77" s="44"/>
      <c r="L77" s="181"/>
      <c r="M77" s="183"/>
      <c r="N77" s="44"/>
      <c r="O77" s="61">
        <f t="shared" si="2"/>
        <v>0</v>
      </c>
    </row>
    <row r="78" spans="1:15" ht="47.4" customHeight="1" x14ac:dyDescent="0.25">
      <c r="A78" s="9" t="s">
        <v>113</v>
      </c>
      <c r="B78" s="175">
        <v>311</v>
      </c>
      <c r="C78" s="176"/>
      <c r="D78" s="200"/>
      <c r="E78" s="201"/>
      <c r="F78" s="202"/>
      <c r="G78" s="48"/>
      <c r="H78" s="203"/>
      <c r="I78" s="204"/>
      <c r="J78" s="46"/>
      <c r="K78" s="46"/>
      <c r="L78" s="189"/>
      <c r="M78" s="190"/>
      <c r="N78" s="46"/>
      <c r="O78" s="61">
        <f t="shared" si="2"/>
        <v>0</v>
      </c>
    </row>
    <row r="79" spans="1:15" ht="15.6" customHeight="1" x14ac:dyDescent="0.3">
      <c r="A79" s="1" t="s">
        <v>58</v>
      </c>
      <c r="B79" s="175">
        <v>312</v>
      </c>
      <c r="C79" s="176"/>
      <c r="D79" s="184"/>
      <c r="E79" s="185"/>
      <c r="F79" s="186"/>
      <c r="G79" s="45"/>
      <c r="H79" s="198"/>
      <c r="I79" s="199"/>
      <c r="J79" s="46"/>
      <c r="K79" s="46"/>
      <c r="L79" s="189"/>
      <c r="M79" s="190"/>
      <c r="N79" s="46"/>
      <c r="O79" s="61">
        <f t="shared" si="2"/>
        <v>0</v>
      </c>
    </row>
    <row r="80" spans="1:15" ht="17.25" customHeight="1" x14ac:dyDescent="0.3">
      <c r="A80" s="1" t="s">
        <v>59</v>
      </c>
      <c r="B80" s="175">
        <v>313</v>
      </c>
      <c r="C80" s="176"/>
      <c r="D80" s="184"/>
      <c r="E80" s="185"/>
      <c r="F80" s="186"/>
      <c r="G80" s="45"/>
      <c r="H80" s="198"/>
      <c r="I80" s="199"/>
      <c r="J80" s="46"/>
      <c r="K80" s="46"/>
      <c r="L80" s="189"/>
      <c r="M80" s="190"/>
      <c r="N80" s="46"/>
      <c r="O80" s="61">
        <f t="shared" si="2"/>
        <v>0</v>
      </c>
    </row>
    <row r="81" spans="1:15" ht="29.4" customHeight="1" x14ac:dyDescent="0.25">
      <c r="A81" s="11" t="s">
        <v>82</v>
      </c>
      <c r="B81" s="179">
        <v>320</v>
      </c>
      <c r="C81" s="180"/>
      <c r="D81" s="181">
        <f>D82+D83</f>
        <v>2573</v>
      </c>
      <c r="E81" s="182"/>
      <c r="F81" s="183"/>
      <c r="G81" s="44">
        <f>G82+G83</f>
        <v>2888</v>
      </c>
      <c r="H81" s="181">
        <f>H82+H83</f>
        <v>3504</v>
      </c>
      <c r="I81" s="183"/>
      <c r="J81" s="44">
        <f>J82+J83</f>
        <v>876</v>
      </c>
      <c r="K81" s="44">
        <f>K82+K83</f>
        <v>876</v>
      </c>
      <c r="L81" s="181">
        <f>L82+L83</f>
        <v>876</v>
      </c>
      <c r="M81" s="183"/>
      <c r="N81" s="44">
        <f>N82+N83</f>
        <v>876</v>
      </c>
      <c r="O81" s="61">
        <f t="shared" si="2"/>
        <v>0</v>
      </c>
    </row>
    <row r="82" spans="1:15" ht="48.6" customHeight="1" x14ac:dyDescent="0.25">
      <c r="A82" s="9" t="s">
        <v>114</v>
      </c>
      <c r="B82" s="175">
        <v>321</v>
      </c>
      <c r="C82" s="176"/>
      <c r="D82" s="189">
        <v>2397</v>
      </c>
      <c r="E82" s="191"/>
      <c r="F82" s="190"/>
      <c r="G82" s="46">
        <v>2704</v>
      </c>
      <c r="H82" s="181">
        <f>J82+K82+L82+N82</f>
        <v>3280</v>
      </c>
      <c r="I82" s="183"/>
      <c r="J82" s="46">
        <v>820</v>
      </c>
      <c r="K82" s="46">
        <v>820</v>
      </c>
      <c r="L82" s="189">
        <v>820</v>
      </c>
      <c r="M82" s="190"/>
      <c r="N82" s="46">
        <v>820</v>
      </c>
      <c r="O82" s="61">
        <f t="shared" si="2"/>
        <v>0</v>
      </c>
    </row>
    <row r="83" spans="1:15" ht="17.25" customHeight="1" x14ac:dyDescent="0.25">
      <c r="A83" s="9" t="s">
        <v>122</v>
      </c>
      <c r="B83" s="175">
        <v>322</v>
      </c>
      <c r="C83" s="176"/>
      <c r="D83" s="189">
        <v>176</v>
      </c>
      <c r="E83" s="191"/>
      <c r="F83" s="190"/>
      <c r="G83" s="46">
        <v>184</v>
      </c>
      <c r="H83" s="181">
        <f>J83+K83+L83+N83</f>
        <v>224</v>
      </c>
      <c r="I83" s="183"/>
      <c r="J83" s="46">
        <v>56</v>
      </c>
      <c r="K83" s="46">
        <v>56</v>
      </c>
      <c r="L83" s="189">
        <v>56</v>
      </c>
      <c r="M83" s="190"/>
      <c r="N83" s="46">
        <v>56</v>
      </c>
      <c r="O83" s="61">
        <f t="shared" si="2"/>
        <v>0</v>
      </c>
    </row>
    <row r="84" spans="1:15" ht="31.2" x14ac:dyDescent="0.25">
      <c r="A84" s="30" t="s">
        <v>72</v>
      </c>
      <c r="B84" s="177">
        <v>330</v>
      </c>
      <c r="C84" s="178"/>
      <c r="D84" s="181">
        <f>D85+D86+D87+D88</f>
        <v>2527</v>
      </c>
      <c r="E84" s="182"/>
      <c r="F84" s="183"/>
      <c r="G84" s="44">
        <f>G85+G87+G88</f>
        <v>2576</v>
      </c>
      <c r="H84" s="181">
        <f>H85+H87+H88</f>
        <v>3060</v>
      </c>
      <c r="I84" s="183"/>
      <c r="J84" s="44">
        <f>J85+J87+J88</f>
        <v>765</v>
      </c>
      <c r="K84" s="44">
        <f>K85+K87+K88</f>
        <v>765</v>
      </c>
      <c r="L84" s="181">
        <f>L85+L87+L88</f>
        <v>765</v>
      </c>
      <c r="M84" s="183"/>
      <c r="N84" s="44">
        <f>N85+N87+N88</f>
        <v>765</v>
      </c>
      <c r="O84" s="61">
        <f t="shared" si="2"/>
        <v>0</v>
      </c>
    </row>
    <row r="85" spans="1:15" ht="17.25" customHeight="1" x14ac:dyDescent="0.25">
      <c r="A85" s="40" t="s">
        <v>87</v>
      </c>
      <c r="B85" s="205">
        <v>331</v>
      </c>
      <c r="C85" s="206"/>
      <c r="D85" s="207">
        <v>2096</v>
      </c>
      <c r="E85" s="208"/>
      <c r="F85" s="209"/>
      <c r="G85" s="49">
        <v>2212</v>
      </c>
      <c r="H85" s="210">
        <f>J85+K85+L85+N85</f>
        <v>2688</v>
      </c>
      <c r="I85" s="211"/>
      <c r="J85" s="49">
        <v>672</v>
      </c>
      <c r="K85" s="49">
        <v>672</v>
      </c>
      <c r="L85" s="207">
        <v>672</v>
      </c>
      <c r="M85" s="209"/>
      <c r="N85" s="49">
        <v>672</v>
      </c>
      <c r="O85" s="61">
        <f t="shared" si="2"/>
        <v>0</v>
      </c>
    </row>
    <row r="86" spans="1:15" ht="16.2" customHeight="1" x14ac:dyDescent="0.25">
      <c r="A86" s="41" t="s">
        <v>111</v>
      </c>
      <c r="B86" s="212">
        <v>332</v>
      </c>
      <c r="C86" s="212"/>
      <c r="D86" s="215"/>
      <c r="E86" s="216"/>
      <c r="F86" s="217"/>
      <c r="G86" s="50"/>
      <c r="H86" s="218"/>
      <c r="I86" s="219"/>
      <c r="J86" s="50"/>
      <c r="K86" s="50"/>
      <c r="L86" s="215"/>
      <c r="M86" s="217"/>
      <c r="N86" s="50"/>
      <c r="O86" s="61">
        <f t="shared" si="2"/>
        <v>0</v>
      </c>
    </row>
    <row r="87" spans="1:15" ht="15" customHeight="1" x14ac:dyDescent="0.25">
      <c r="A87" s="42" t="s">
        <v>109</v>
      </c>
      <c r="B87" s="213"/>
      <c r="C87" s="213"/>
      <c r="D87" s="220"/>
      <c r="E87" s="221"/>
      <c r="F87" s="51"/>
      <c r="G87" s="52">
        <v>16</v>
      </c>
      <c r="H87" s="222">
        <f>J87+K87+L87+N87</f>
        <v>12</v>
      </c>
      <c r="I87" s="223"/>
      <c r="J87" s="52">
        <v>3</v>
      </c>
      <c r="K87" s="52">
        <v>3</v>
      </c>
      <c r="L87" s="220">
        <v>3</v>
      </c>
      <c r="M87" s="224"/>
      <c r="N87" s="52">
        <v>3</v>
      </c>
      <c r="O87" s="61">
        <f t="shared" si="2"/>
        <v>0</v>
      </c>
    </row>
    <row r="88" spans="1:15" ht="15.6" x14ac:dyDescent="0.25">
      <c r="A88" s="43" t="s">
        <v>110</v>
      </c>
      <c r="B88" s="214"/>
      <c r="C88" s="214"/>
      <c r="D88" s="225">
        <v>431</v>
      </c>
      <c r="E88" s="226"/>
      <c r="F88" s="53"/>
      <c r="G88" s="54">
        <v>348</v>
      </c>
      <c r="H88" s="222">
        <f>J88+K88+L88+N88</f>
        <v>360</v>
      </c>
      <c r="I88" s="223"/>
      <c r="J88" s="54">
        <v>90</v>
      </c>
      <c r="K88" s="54">
        <v>90</v>
      </c>
      <c r="L88" s="225">
        <v>90</v>
      </c>
      <c r="M88" s="227"/>
      <c r="N88" s="54">
        <v>90</v>
      </c>
      <c r="O88" s="61">
        <f t="shared" si="2"/>
        <v>0</v>
      </c>
    </row>
    <row r="89" spans="1:15" ht="17.25" customHeight="1" x14ac:dyDescent="0.25">
      <c r="A89" s="228" t="s">
        <v>61</v>
      </c>
      <c r="B89" s="229"/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30"/>
    </row>
    <row r="90" spans="1:15" ht="17.25" customHeight="1" x14ac:dyDescent="0.3">
      <c r="A90" s="1" t="s">
        <v>62</v>
      </c>
      <c r="B90" s="175">
        <v>340</v>
      </c>
      <c r="C90" s="176"/>
      <c r="D90" s="231"/>
      <c r="E90" s="232"/>
      <c r="F90" s="233"/>
      <c r="G90" s="55"/>
      <c r="H90" s="231"/>
      <c r="I90" s="233"/>
      <c r="J90" s="55"/>
      <c r="K90" s="55"/>
      <c r="L90" s="231"/>
      <c r="M90" s="233"/>
      <c r="N90" s="55"/>
      <c r="O90" s="61">
        <f t="shared" si="2"/>
        <v>0</v>
      </c>
    </row>
    <row r="91" spans="1:15" ht="15.6" x14ac:dyDescent="0.25">
      <c r="A91" s="9" t="s">
        <v>73</v>
      </c>
      <c r="B91" s="175">
        <v>341</v>
      </c>
      <c r="C91" s="176"/>
      <c r="D91" s="234"/>
      <c r="E91" s="235"/>
      <c r="F91" s="236"/>
      <c r="G91" s="56"/>
      <c r="H91" s="234"/>
      <c r="I91" s="236"/>
      <c r="J91" s="56"/>
      <c r="K91" s="56"/>
      <c r="L91" s="234"/>
      <c r="M91" s="236"/>
      <c r="N91" s="56"/>
      <c r="O91" s="61">
        <f t="shared" si="2"/>
        <v>0</v>
      </c>
    </row>
    <row r="92" spans="1:15" ht="34.200000000000003" customHeight="1" x14ac:dyDescent="0.25">
      <c r="A92" s="9" t="s">
        <v>74</v>
      </c>
      <c r="B92" s="175">
        <v>350</v>
      </c>
      <c r="C92" s="176"/>
      <c r="D92" s="234">
        <v>281</v>
      </c>
      <c r="E92" s="235"/>
      <c r="F92" s="236"/>
      <c r="G92" s="56">
        <v>1010</v>
      </c>
      <c r="H92" s="237">
        <f>J92+K92+L92+N92</f>
        <v>1710</v>
      </c>
      <c r="I92" s="238"/>
      <c r="J92" s="56"/>
      <c r="K92" s="56">
        <v>210</v>
      </c>
      <c r="L92" s="234">
        <v>1500</v>
      </c>
      <c r="M92" s="236"/>
      <c r="N92" s="56"/>
      <c r="O92" s="61">
        <f t="shared" si="2"/>
        <v>0</v>
      </c>
    </row>
    <row r="93" spans="1:15" ht="18.600000000000001" customHeight="1" x14ac:dyDescent="0.25">
      <c r="A93" s="9" t="s">
        <v>73</v>
      </c>
      <c r="B93" s="175">
        <v>351</v>
      </c>
      <c r="C93" s="176"/>
      <c r="D93" s="234">
        <v>281</v>
      </c>
      <c r="E93" s="235"/>
      <c r="F93" s="236"/>
      <c r="G93" s="56">
        <v>1010</v>
      </c>
      <c r="H93" s="237">
        <f>J93+K93+L93+N93</f>
        <v>1710</v>
      </c>
      <c r="I93" s="238"/>
      <c r="J93" s="56"/>
      <c r="K93" s="56">
        <f>K92</f>
        <v>210</v>
      </c>
      <c r="L93" s="234">
        <f>L92</f>
        <v>1500</v>
      </c>
      <c r="M93" s="236"/>
      <c r="N93" s="56"/>
      <c r="O93" s="61">
        <f t="shared" si="2"/>
        <v>0</v>
      </c>
    </row>
    <row r="94" spans="1:15" ht="31.8" customHeight="1" x14ac:dyDescent="0.25">
      <c r="A94" s="9" t="s">
        <v>75</v>
      </c>
      <c r="B94" s="175">
        <v>360</v>
      </c>
      <c r="C94" s="176"/>
      <c r="D94" s="234"/>
      <c r="E94" s="235"/>
      <c r="F94" s="236"/>
      <c r="G94" s="56"/>
      <c r="H94" s="237">
        <f>J94+K94+L94+N94</f>
        <v>0</v>
      </c>
      <c r="I94" s="238"/>
      <c r="J94" s="56"/>
      <c r="K94" s="56"/>
      <c r="L94" s="234"/>
      <c r="M94" s="236"/>
      <c r="N94" s="56"/>
      <c r="O94" s="61">
        <f t="shared" si="2"/>
        <v>0</v>
      </c>
    </row>
    <row r="95" spans="1:15" ht="15.6" x14ac:dyDescent="0.25">
      <c r="A95" s="9" t="s">
        <v>73</v>
      </c>
      <c r="B95" s="175">
        <v>361</v>
      </c>
      <c r="C95" s="176"/>
      <c r="D95" s="234"/>
      <c r="E95" s="235"/>
      <c r="F95" s="236"/>
      <c r="G95" s="56"/>
      <c r="H95" s="237">
        <f>J95+K95+L95+N95</f>
        <v>0</v>
      </c>
      <c r="I95" s="238"/>
      <c r="J95" s="56"/>
      <c r="K95" s="56"/>
      <c r="L95" s="234"/>
      <c r="M95" s="236"/>
      <c r="N95" s="56"/>
      <c r="O95" s="61">
        <f t="shared" si="2"/>
        <v>0</v>
      </c>
    </row>
    <row r="96" spans="1:15" ht="33" customHeight="1" x14ac:dyDescent="0.25">
      <c r="A96" s="9" t="s">
        <v>115</v>
      </c>
      <c r="B96" s="175">
        <v>370</v>
      </c>
      <c r="C96" s="176"/>
      <c r="D96" s="234"/>
      <c r="E96" s="235"/>
      <c r="F96" s="236"/>
      <c r="G96" s="56"/>
      <c r="H96" s="237"/>
      <c r="I96" s="238"/>
      <c r="J96" s="56"/>
      <c r="K96" s="56"/>
      <c r="L96" s="234"/>
      <c r="M96" s="236"/>
      <c r="N96" s="56"/>
      <c r="O96" s="61">
        <f t="shared" si="2"/>
        <v>0</v>
      </c>
    </row>
    <row r="97" spans="1:15" ht="15.6" x14ac:dyDescent="0.25">
      <c r="A97" s="9" t="s">
        <v>73</v>
      </c>
      <c r="B97" s="175">
        <v>371</v>
      </c>
      <c r="C97" s="176"/>
      <c r="D97" s="234"/>
      <c r="E97" s="235"/>
      <c r="F97" s="236"/>
      <c r="G97" s="56"/>
      <c r="H97" s="237"/>
      <c r="I97" s="238"/>
      <c r="J97" s="56"/>
      <c r="K97" s="56"/>
      <c r="L97" s="234"/>
      <c r="M97" s="236"/>
      <c r="N97" s="56"/>
      <c r="O97" s="61">
        <f t="shared" si="2"/>
        <v>0</v>
      </c>
    </row>
    <row r="98" spans="1:15" ht="49.2" customHeight="1" x14ac:dyDescent="0.25">
      <c r="A98" s="9" t="s">
        <v>116</v>
      </c>
      <c r="B98" s="175">
        <v>380</v>
      </c>
      <c r="C98" s="176"/>
      <c r="D98" s="234">
        <v>23</v>
      </c>
      <c r="E98" s="235"/>
      <c r="F98" s="236"/>
      <c r="G98" s="56">
        <v>785</v>
      </c>
      <c r="H98" s="237">
        <f>J98+K98+L98+N98</f>
        <v>1300</v>
      </c>
      <c r="I98" s="238"/>
      <c r="J98" s="56"/>
      <c r="K98" s="56"/>
      <c r="L98" s="234">
        <v>1300</v>
      </c>
      <c r="M98" s="236"/>
      <c r="N98" s="56"/>
      <c r="O98" s="61">
        <f t="shared" si="2"/>
        <v>0</v>
      </c>
    </row>
    <row r="99" spans="1:15" ht="15.6" x14ac:dyDescent="0.25">
      <c r="A99" s="9" t="s">
        <v>73</v>
      </c>
      <c r="B99" s="175">
        <v>381</v>
      </c>
      <c r="C99" s="176"/>
      <c r="D99" s="234">
        <v>23</v>
      </c>
      <c r="E99" s="235"/>
      <c r="F99" s="236"/>
      <c r="G99" s="56">
        <v>785</v>
      </c>
      <c r="H99" s="237">
        <f>J99+K99+L99+N99</f>
        <v>1300</v>
      </c>
      <c r="I99" s="238"/>
      <c r="J99" s="56"/>
      <c r="K99" s="56">
        <f>K98</f>
        <v>0</v>
      </c>
      <c r="L99" s="234">
        <f>L98</f>
        <v>1300</v>
      </c>
      <c r="M99" s="236"/>
      <c r="N99" s="56"/>
      <c r="O99" s="61">
        <f t="shared" si="2"/>
        <v>0</v>
      </c>
    </row>
    <row r="100" spans="1:15" ht="31.2" x14ac:dyDescent="0.25">
      <c r="A100" s="30" t="s">
        <v>76</v>
      </c>
      <c r="B100" s="177">
        <v>390</v>
      </c>
      <c r="C100" s="178"/>
      <c r="D100" s="237">
        <f>D90+D92+D94+D96+D98</f>
        <v>304</v>
      </c>
      <c r="E100" s="249"/>
      <c r="F100" s="238"/>
      <c r="G100" s="57">
        <f>G92+G94+G96+G98</f>
        <v>1795</v>
      </c>
      <c r="H100" s="237">
        <f>H92+H94+H96+H98</f>
        <v>3010</v>
      </c>
      <c r="I100" s="238"/>
      <c r="J100" s="57">
        <f t="shared" ref="J100:L101" si="3">J92+J94+J96+J98</f>
        <v>0</v>
      </c>
      <c r="K100" s="57">
        <f t="shared" si="3"/>
        <v>210</v>
      </c>
      <c r="L100" s="237">
        <f t="shared" si="3"/>
        <v>2800</v>
      </c>
      <c r="M100" s="238"/>
      <c r="N100" s="57">
        <f>N92+N94+N96+N98</f>
        <v>0</v>
      </c>
      <c r="O100" s="61">
        <f t="shared" si="2"/>
        <v>0</v>
      </c>
    </row>
    <row r="101" spans="1:15" ht="31.2" x14ac:dyDescent="0.25">
      <c r="A101" s="5" t="s">
        <v>129</v>
      </c>
      <c r="B101" s="177">
        <v>391</v>
      </c>
      <c r="C101" s="178"/>
      <c r="D101" s="239">
        <f>D91+D93+D95+D97+D99</f>
        <v>304</v>
      </c>
      <c r="E101" s="240"/>
      <c r="F101" s="241"/>
      <c r="G101" s="58">
        <f>G92+G94+G96+G98</f>
        <v>1795</v>
      </c>
      <c r="H101" s="239">
        <f>H93+H95+H97+H99</f>
        <v>3010</v>
      </c>
      <c r="I101" s="241"/>
      <c r="J101" s="58">
        <f t="shared" si="3"/>
        <v>0</v>
      </c>
      <c r="K101" s="58">
        <f t="shared" si="3"/>
        <v>210</v>
      </c>
      <c r="L101" s="239">
        <f t="shared" si="3"/>
        <v>2800</v>
      </c>
      <c r="M101" s="241"/>
      <c r="N101" s="58">
        <f>N93+N95+N97+N99</f>
        <v>0</v>
      </c>
      <c r="O101" s="61">
        <f t="shared" si="2"/>
        <v>0</v>
      </c>
    </row>
    <row r="102" spans="1:15" ht="17.25" customHeight="1" x14ac:dyDescent="0.25">
      <c r="A102" s="172" t="s">
        <v>64</v>
      </c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4"/>
    </row>
    <row r="103" spans="1:15" ht="17.25" customHeight="1" x14ac:dyDescent="0.3">
      <c r="A103" s="1" t="s">
        <v>88</v>
      </c>
      <c r="B103" s="242">
        <v>400</v>
      </c>
      <c r="C103" s="243"/>
      <c r="D103" s="244">
        <v>97</v>
      </c>
      <c r="E103" s="245"/>
      <c r="F103" s="246"/>
      <c r="G103" s="31">
        <v>102</v>
      </c>
      <c r="H103" s="148">
        <v>106</v>
      </c>
      <c r="I103" s="150"/>
      <c r="J103" s="32">
        <v>106</v>
      </c>
      <c r="K103" s="32">
        <v>106</v>
      </c>
      <c r="L103" s="247">
        <v>106</v>
      </c>
      <c r="M103" s="248"/>
      <c r="N103" s="32">
        <v>106</v>
      </c>
    </row>
    <row r="104" spans="1:15" ht="17.25" customHeight="1" x14ac:dyDescent="0.3">
      <c r="A104" s="1" t="s">
        <v>89</v>
      </c>
      <c r="B104" s="242">
        <v>410</v>
      </c>
      <c r="C104" s="243"/>
      <c r="D104" s="244">
        <v>62966</v>
      </c>
      <c r="E104" s="245"/>
      <c r="F104" s="246"/>
      <c r="G104" s="31">
        <v>59000</v>
      </c>
      <c r="H104" s="148">
        <v>62570</v>
      </c>
      <c r="I104" s="150"/>
      <c r="J104" s="32">
        <v>62570</v>
      </c>
      <c r="K104" s="32">
        <v>62570</v>
      </c>
      <c r="L104" s="247">
        <v>62570</v>
      </c>
      <c r="M104" s="248"/>
      <c r="N104" s="32">
        <v>62570</v>
      </c>
    </row>
    <row r="105" spans="1:15" ht="17.25" customHeight="1" x14ac:dyDescent="0.3">
      <c r="A105" s="1" t="s">
        <v>90</v>
      </c>
      <c r="B105" s="242">
        <v>420</v>
      </c>
      <c r="C105" s="243"/>
      <c r="D105" s="250">
        <v>0</v>
      </c>
      <c r="E105" s="251"/>
      <c r="F105" s="252"/>
      <c r="G105" s="33">
        <v>0</v>
      </c>
      <c r="H105" s="253">
        <v>0</v>
      </c>
      <c r="I105" s="254"/>
      <c r="J105" s="32">
        <v>0</v>
      </c>
      <c r="K105" s="32">
        <v>0</v>
      </c>
      <c r="L105" s="247">
        <v>0</v>
      </c>
      <c r="M105" s="248"/>
      <c r="N105" s="32">
        <v>0</v>
      </c>
    </row>
    <row r="106" spans="1:15" ht="30" customHeight="1" x14ac:dyDescent="0.25">
      <c r="A106" s="63" t="s">
        <v>117</v>
      </c>
      <c r="B106" s="242">
        <v>430</v>
      </c>
      <c r="C106" s="243"/>
      <c r="D106" s="250">
        <v>0</v>
      </c>
      <c r="E106" s="251"/>
      <c r="F106" s="252"/>
      <c r="G106" s="33">
        <v>0</v>
      </c>
      <c r="H106" s="253">
        <v>0</v>
      </c>
      <c r="I106" s="254"/>
      <c r="J106" s="31">
        <v>0</v>
      </c>
      <c r="K106" s="31">
        <v>0</v>
      </c>
      <c r="L106" s="244">
        <v>0</v>
      </c>
      <c r="M106" s="246"/>
      <c r="N106" s="31">
        <v>0</v>
      </c>
    </row>
    <row r="111" spans="1:15" x14ac:dyDescent="0.25">
      <c r="A111" s="15" t="s">
        <v>83</v>
      </c>
      <c r="G111" s="12"/>
      <c r="H111" s="12"/>
      <c r="I111" s="12"/>
      <c r="K111" s="22" t="s">
        <v>123</v>
      </c>
      <c r="L111" s="13"/>
      <c r="M111" s="13"/>
      <c r="N111" s="13"/>
    </row>
    <row r="112" spans="1:15" x14ac:dyDescent="0.25">
      <c r="A112" s="16" t="s">
        <v>86</v>
      </c>
      <c r="G112" s="14" t="s">
        <v>84</v>
      </c>
      <c r="K112" t="s">
        <v>85</v>
      </c>
      <c r="L112" s="14"/>
    </row>
    <row r="114" spans="1:15" ht="17.399999999999999" x14ac:dyDescent="0.25">
      <c r="A114" s="80" t="s">
        <v>112</v>
      </c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</row>
    <row r="116" spans="1:15" x14ac:dyDescent="0.25">
      <c r="O116" s="64"/>
    </row>
    <row r="117" spans="1:15" x14ac:dyDescent="0.25">
      <c r="O117" s="64"/>
    </row>
    <row r="120" spans="1:15" x14ac:dyDescent="0.25">
      <c r="O120" s="64"/>
    </row>
    <row r="121" spans="1:15" x14ac:dyDescent="0.25">
      <c r="O121" s="64"/>
    </row>
    <row r="122" spans="1:15" x14ac:dyDescent="0.25">
      <c r="O122" s="64"/>
    </row>
    <row r="125" spans="1:15" ht="87" customHeight="1" x14ac:dyDescent="0.25"/>
  </sheetData>
  <mergeCells count="375">
    <mergeCell ref="B106:C106"/>
    <mergeCell ref="D106:F106"/>
    <mergeCell ref="H106:I106"/>
    <mergeCell ref="L106:M106"/>
    <mergeCell ref="B104:C104"/>
    <mergeCell ref="D104:F104"/>
    <mergeCell ref="H104:I104"/>
    <mergeCell ref="L104:M104"/>
    <mergeCell ref="B105:C105"/>
    <mergeCell ref="D105:F105"/>
    <mergeCell ref="H105:I105"/>
    <mergeCell ref="L105:M105"/>
    <mergeCell ref="B101:C101"/>
    <mergeCell ref="D101:F101"/>
    <mergeCell ref="H101:I101"/>
    <mergeCell ref="L101:M101"/>
    <mergeCell ref="A102:N102"/>
    <mergeCell ref="B103:C103"/>
    <mergeCell ref="D103:F103"/>
    <mergeCell ref="B98:C98"/>
    <mergeCell ref="D98:F98"/>
    <mergeCell ref="H98:I98"/>
    <mergeCell ref="L98:M98"/>
    <mergeCell ref="H103:I103"/>
    <mergeCell ref="L103:M103"/>
    <mergeCell ref="B99:C99"/>
    <mergeCell ref="D99:F99"/>
    <mergeCell ref="H99:I99"/>
    <mergeCell ref="L99:M99"/>
    <mergeCell ref="B100:C100"/>
    <mergeCell ref="D100:F100"/>
    <mergeCell ref="H100:I100"/>
    <mergeCell ref="L100:M100"/>
    <mergeCell ref="B95:C95"/>
    <mergeCell ref="D95:F95"/>
    <mergeCell ref="H95:I95"/>
    <mergeCell ref="L95:M95"/>
    <mergeCell ref="B96:C96"/>
    <mergeCell ref="D96:F96"/>
    <mergeCell ref="H96:I96"/>
    <mergeCell ref="L96:M96"/>
    <mergeCell ref="B97:C97"/>
    <mergeCell ref="D97:F97"/>
    <mergeCell ref="H97:I97"/>
    <mergeCell ref="L97:M97"/>
    <mergeCell ref="B92:C92"/>
    <mergeCell ref="D92:F92"/>
    <mergeCell ref="H92:I92"/>
    <mergeCell ref="L92:M92"/>
    <mergeCell ref="B93:C93"/>
    <mergeCell ref="D93:F93"/>
    <mergeCell ref="H93:I93"/>
    <mergeCell ref="L93:M93"/>
    <mergeCell ref="B94:C94"/>
    <mergeCell ref="D94:F94"/>
    <mergeCell ref="H94:I94"/>
    <mergeCell ref="L94:M94"/>
    <mergeCell ref="A89:N89"/>
    <mergeCell ref="B90:C90"/>
    <mergeCell ref="D90:F90"/>
    <mergeCell ref="H90:I90"/>
    <mergeCell ref="L90:M90"/>
    <mergeCell ref="B91:C91"/>
    <mergeCell ref="D91:F91"/>
    <mergeCell ref="H91:I91"/>
    <mergeCell ref="L91:M91"/>
    <mergeCell ref="B84:C84"/>
    <mergeCell ref="D84:F84"/>
    <mergeCell ref="H84:I84"/>
    <mergeCell ref="L84:M84"/>
    <mergeCell ref="B85:C85"/>
    <mergeCell ref="D85:F85"/>
    <mergeCell ref="H85:I85"/>
    <mergeCell ref="L85:M85"/>
    <mergeCell ref="B86:C88"/>
    <mergeCell ref="D86:F86"/>
    <mergeCell ref="H86:I86"/>
    <mergeCell ref="L86:M86"/>
    <mergeCell ref="D87:E87"/>
    <mergeCell ref="H87:I87"/>
    <mergeCell ref="L87:M87"/>
    <mergeCell ref="D88:E88"/>
    <mergeCell ref="H88:I88"/>
    <mergeCell ref="L88:M88"/>
    <mergeCell ref="B81:C81"/>
    <mergeCell ref="D81:F81"/>
    <mergeCell ref="H81:I81"/>
    <mergeCell ref="L81:M81"/>
    <mergeCell ref="B82:C82"/>
    <mergeCell ref="D82:F82"/>
    <mergeCell ref="H82:I82"/>
    <mergeCell ref="L82:M82"/>
    <mergeCell ref="B83:C83"/>
    <mergeCell ref="D83:F83"/>
    <mergeCell ref="H83:I83"/>
    <mergeCell ref="L83:M83"/>
    <mergeCell ref="B78:C78"/>
    <mergeCell ref="D78:F78"/>
    <mergeCell ref="H78:I78"/>
    <mergeCell ref="L78:M78"/>
    <mergeCell ref="B79:C79"/>
    <mergeCell ref="D79:F79"/>
    <mergeCell ref="H79:I79"/>
    <mergeCell ref="L79:M79"/>
    <mergeCell ref="B80:C80"/>
    <mergeCell ref="D80:F80"/>
    <mergeCell ref="H80:I80"/>
    <mergeCell ref="L80:M80"/>
    <mergeCell ref="B75:C75"/>
    <mergeCell ref="D75:F75"/>
    <mergeCell ref="H75:I75"/>
    <mergeCell ref="L75:M75"/>
    <mergeCell ref="B76:C76"/>
    <mergeCell ref="D76:F76"/>
    <mergeCell ref="H76:I76"/>
    <mergeCell ref="L76:M76"/>
    <mergeCell ref="B77:C77"/>
    <mergeCell ref="D77:F77"/>
    <mergeCell ref="H77:I77"/>
    <mergeCell ref="L77:M77"/>
    <mergeCell ref="B72:C72"/>
    <mergeCell ref="D72:F72"/>
    <mergeCell ref="H72:I72"/>
    <mergeCell ref="L72:M72"/>
    <mergeCell ref="B73:C73"/>
    <mergeCell ref="D73:F73"/>
    <mergeCell ref="H73:I73"/>
    <mergeCell ref="L73:M73"/>
    <mergeCell ref="B74:C74"/>
    <mergeCell ref="D74:F74"/>
    <mergeCell ref="H74:I74"/>
    <mergeCell ref="L74:M74"/>
    <mergeCell ref="A69:N69"/>
    <mergeCell ref="B70:C70"/>
    <mergeCell ref="D70:F70"/>
    <mergeCell ref="H70:I70"/>
    <mergeCell ref="L70:M70"/>
    <mergeCell ref="B71:C71"/>
    <mergeCell ref="D71:F71"/>
    <mergeCell ref="H71:I71"/>
    <mergeCell ref="L71:M71"/>
    <mergeCell ref="B66:C66"/>
    <mergeCell ref="D66:F66"/>
    <mergeCell ref="H66:I66"/>
    <mergeCell ref="L66:M66"/>
    <mergeCell ref="B67:C67"/>
    <mergeCell ref="D67:F67"/>
    <mergeCell ref="H67:I67"/>
    <mergeCell ref="L67:M67"/>
    <mergeCell ref="B68:C68"/>
    <mergeCell ref="D68:F68"/>
    <mergeCell ref="H68:I68"/>
    <mergeCell ref="L68:M68"/>
    <mergeCell ref="B63:C63"/>
    <mergeCell ref="D63:F63"/>
    <mergeCell ref="H63:I63"/>
    <mergeCell ref="L63:M63"/>
    <mergeCell ref="B64:C64"/>
    <mergeCell ref="D64:F64"/>
    <mergeCell ref="H64:I64"/>
    <mergeCell ref="L64:M64"/>
    <mergeCell ref="B65:C65"/>
    <mergeCell ref="D65:F65"/>
    <mergeCell ref="H65:I65"/>
    <mergeCell ref="L65:M65"/>
    <mergeCell ref="B60:C60"/>
    <mergeCell ref="D60:F60"/>
    <mergeCell ref="H60:I60"/>
    <mergeCell ref="L60:M60"/>
    <mergeCell ref="B61:C61"/>
    <mergeCell ref="D61:F61"/>
    <mergeCell ref="H61:I61"/>
    <mergeCell ref="L61:M61"/>
    <mergeCell ref="A62:N62"/>
    <mergeCell ref="B57:C57"/>
    <mergeCell ref="D57:F57"/>
    <mergeCell ref="H57:I57"/>
    <mergeCell ref="L57:M57"/>
    <mergeCell ref="B58:C58"/>
    <mergeCell ref="D58:F58"/>
    <mergeCell ref="H58:I58"/>
    <mergeCell ref="L58:M58"/>
    <mergeCell ref="B59:C59"/>
    <mergeCell ref="D59:F59"/>
    <mergeCell ref="H59:I59"/>
    <mergeCell ref="L59:M59"/>
    <mergeCell ref="B54:C54"/>
    <mergeCell ref="D54:F54"/>
    <mergeCell ref="H54:I54"/>
    <mergeCell ref="L54:M54"/>
    <mergeCell ref="B55:C55"/>
    <mergeCell ref="D55:F55"/>
    <mergeCell ref="H55:I55"/>
    <mergeCell ref="L55:M55"/>
    <mergeCell ref="B56:C56"/>
    <mergeCell ref="D56:F56"/>
    <mergeCell ref="H56:I56"/>
    <mergeCell ref="L56:M56"/>
    <mergeCell ref="B51:C51"/>
    <mergeCell ref="D51:F51"/>
    <mergeCell ref="H51:I51"/>
    <mergeCell ref="L51:M51"/>
    <mergeCell ref="B52:C52"/>
    <mergeCell ref="D52:F52"/>
    <mergeCell ref="H52:I52"/>
    <mergeCell ref="L52:M52"/>
    <mergeCell ref="B53:C53"/>
    <mergeCell ref="D53:F53"/>
    <mergeCell ref="H53:I53"/>
    <mergeCell ref="L53:M53"/>
    <mergeCell ref="B48:C48"/>
    <mergeCell ref="D48:F48"/>
    <mergeCell ref="H48:I48"/>
    <mergeCell ref="L48:M48"/>
    <mergeCell ref="B49:C49"/>
    <mergeCell ref="D49:F49"/>
    <mergeCell ref="H49:I49"/>
    <mergeCell ref="L49:M49"/>
    <mergeCell ref="B50:C50"/>
    <mergeCell ref="D50:F50"/>
    <mergeCell ref="H50:I50"/>
    <mergeCell ref="L50:M50"/>
    <mergeCell ref="B45:C45"/>
    <mergeCell ref="D45:F45"/>
    <mergeCell ref="H45:I45"/>
    <mergeCell ref="L45:M45"/>
    <mergeCell ref="B46:C46"/>
    <mergeCell ref="D46:F46"/>
    <mergeCell ref="H46:I46"/>
    <mergeCell ref="L46:M46"/>
    <mergeCell ref="B47:C47"/>
    <mergeCell ref="D47:F47"/>
    <mergeCell ref="H47:I47"/>
    <mergeCell ref="L47:M47"/>
    <mergeCell ref="B42:C42"/>
    <mergeCell ref="D42:F42"/>
    <mergeCell ref="H42:I42"/>
    <mergeCell ref="L42:M42"/>
    <mergeCell ref="B43:C43"/>
    <mergeCell ref="D43:F43"/>
    <mergeCell ref="H43:I43"/>
    <mergeCell ref="L43:M43"/>
    <mergeCell ref="B44:C44"/>
    <mergeCell ref="D44:F44"/>
    <mergeCell ref="H44:I44"/>
    <mergeCell ref="L44:M44"/>
    <mergeCell ref="B39:C39"/>
    <mergeCell ref="D39:F39"/>
    <mergeCell ref="H39:I39"/>
    <mergeCell ref="L39:M39"/>
    <mergeCell ref="B40:C40"/>
    <mergeCell ref="D40:F40"/>
    <mergeCell ref="H40:I40"/>
    <mergeCell ref="L40:M40"/>
    <mergeCell ref="B41:C41"/>
    <mergeCell ref="D41:F41"/>
    <mergeCell ref="H41:I41"/>
    <mergeCell ref="L41:M41"/>
    <mergeCell ref="B36:C36"/>
    <mergeCell ref="D36:F36"/>
    <mergeCell ref="H36:I36"/>
    <mergeCell ref="L36:M36"/>
    <mergeCell ref="B37:C37"/>
    <mergeCell ref="D37:F37"/>
    <mergeCell ref="H37:I37"/>
    <mergeCell ref="L37:M37"/>
    <mergeCell ref="B38:C38"/>
    <mergeCell ref="D38:F38"/>
    <mergeCell ref="H38:I38"/>
    <mergeCell ref="L38:M38"/>
    <mergeCell ref="B33:C33"/>
    <mergeCell ref="D33:F33"/>
    <mergeCell ref="H33:I33"/>
    <mergeCell ref="L33:M33"/>
    <mergeCell ref="B34:C34"/>
    <mergeCell ref="D34:F34"/>
    <mergeCell ref="H34:I34"/>
    <mergeCell ref="L34:M34"/>
    <mergeCell ref="B35:C35"/>
    <mergeCell ref="D35:F35"/>
    <mergeCell ref="H35:I35"/>
    <mergeCell ref="L35:M35"/>
    <mergeCell ref="B30:C30"/>
    <mergeCell ref="D30:F30"/>
    <mergeCell ref="H30:I30"/>
    <mergeCell ref="L30:M30"/>
    <mergeCell ref="B31:C31"/>
    <mergeCell ref="D31:F31"/>
    <mergeCell ref="H31:I31"/>
    <mergeCell ref="L31:M31"/>
    <mergeCell ref="B32:C32"/>
    <mergeCell ref="D32:F32"/>
    <mergeCell ref="H32:I32"/>
    <mergeCell ref="L32:M32"/>
    <mergeCell ref="B27:C27"/>
    <mergeCell ref="D27:F27"/>
    <mergeCell ref="H27:I27"/>
    <mergeCell ref="L27:M27"/>
    <mergeCell ref="B28:C28"/>
    <mergeCell ref="D28:F28"/>
    <mergeCell ref="H28:I28"/>
    <mergeCell ref="L28:M28"/>
    <mergeCell ref="B29:C29"/>
    <mergeCell ref="D29:F29"/>
    <mergeCell ref="H29:I29"/>
    <mergeCell ref="L29:M29"/>
    <mergeCell ref="B24:C24"/>
    <mergeCell ref="D24:F24"/>
    <mergeCell ref="H24:I24"/>
    <mergeCell ref="L24:M24"/>
    <mergeCell ref="B25:C25"/>
    <mergeCell ref="D25:F25"/>
    <mergeCell ref="H25:I25"/>
    <mergeCell ref="L25:M25"/>
    <mergeCell ref="B26:C26"/>
    <mergeCell ref="D26:F26"/>
    <mergeCell ref="H26:I26"/>
    <mergeCell ref="L26:M26"/>
    <mergeCell ref="B21:C21"/>
    <mergeCell ref="D21:F21"/>
    <mergeCell ref="H21:I21"/>
    <mergeCell ref="L21:M21"/>
    <mergeCell ref="B22:C22"/>
    <mergeCell ref="D22:F22"/>
    <mergeCell ref="H22:I22"/>
    <mergeCell ref="L22:M22"/>
    <mergeCell ref="B23:C23"/>
    <mergeCell ref="D23:F23"/>
    <mergeCell ref="H23:I23"/>
    <mergeCell ref="L23:M23"/>
    <mergeCell ref="A9:L9"/>
    <mergeCell ref="B18:C18"/>
    <mergeCell ref="D18:F18"/>
    <mergeCell ref="H18:I18"/>
    <mergeCell ref="L18:M18"/>
    <mergeCell ref="A19:N19"/>
    <mergeCell ref="B20:C20"/>
    <mergeCell ref="D20:F20"/>
    <mergeCell ref="H20:I20"/>
    <mergeCell ref="L20:M20"/>
    <mergeCell ref="E10:L10"/>
    <mergeCell ref="M10:N10"/>
    <mergeCell ref="A13:N13"/>
    <mergeCell ref="A14:N14"/>
    <mergeCell ref="A16:A17"/>
    <mergeCell ref="B16:C17"/>
    <mergeCell ref="D16:F17"/>
    <mergeCell ref="G16:G17"/>
    <mergeCell ref="H16:I17"/>
    <mergeCell ref="J16:N16"/>
    <mergeCell ref="L17:M17"/>
    <mergeCell ref="A114:N114"/>
    <mergeCell ref="H1:N1"/>
    <mergeCell ref="A3:D3"/>
    <mergeCell ref="E3:L3"/>
    <mergeCell ref="M3:N3"/>
    <mergeCell ref="E2:N2"/>
    <mergeCell ref="A2:D2"/>
    <mergeCell ref="A4:D4"/>
    <mergeCell ref="M4:N4"/>
    <mergeCell ref="M5:N5"/>
    <mergeCell ref="I4:L4"/>
    <mergeCell ref="I5:L5"/>
    <mergeCell ref="A5:H5"/>
    <mergeCell ref="A6:D6"/>
    <mergeCell ref="M6:N6"/>
    <mergeCell ref="A7:D7"/>
    <mergeCell ref="M7:N7"/>
    <mergeCell ref="I6:L6"/>
    <mergeCell ref="I7:L7"/>
    <mergeCell ref="A8:D8"/>
    <mergeCell ref="M8:N8"/>
    <mergeCell ref="M9:N9"/>
    <mergeCell ref="I8:L8"/>
    <mergeCell ref="A10:D10"/>
  </mergeCells>
  <pageMargins left="0.78740157480314965" right="0.19685039370078741" top="0.39370078740157483" bottom="0.39370078740157483" header="0.31496062992125984" footer="0.31496062992125984"/>
  <pageSetup paperSize="9" scale="90" fitToHeight="3" orientation="portrait" r:id="rId1"/>
  <rowBreaks count="2" manualBreakCount="2">
    <brk id="37" max="16383" man="1"/>
    <brk id="7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view="pageBreakPreview" topLeftCell="A7" zoomScaleNormal="100" workbookViewId="0">
      <selection activeCell="J25" sqref="J25"/>
    </sheetView>
  </sheetViews>
  <sheetFormatPr defaultRowHeight="13.2" x14ac:dyDescent="0.25"/>
  <cols>
    <col min="1" max="1" width="47.33203125" customWidth="1"/>
    <col min="2" max="2" width="2" style="8" customWidth="1"/>
    <col min="3" max="3" width="6" customWidth="1"/>
    <col min="4" max="4" width="8.44140625" customWidth="1"/>
    <col min="5" max="5" width="4.44140625" customWidth="1"/>
    <col min="6" max="6" width="10" hidden="1" customWidth="1"/>
    <col min="7" max="7" width="10.77734375" customWidth="1"/>
    <col min="8" max="8" width="4.33203125" customWidth="1"/>
    <col min="9" max="9" width="7.44140625" customWidth="1"/>
    <col min="10" max="10" width="10.33203125" customWidth="1"/>
    <col min="11" max="11" width="7.77734375" customWidth="1"/>
    <col min="12" max="12" width="1.77734375" customWidth="1"/>
    <col min="13" max="13" width="6.77734375" customWidth="1"/>
    <col min="14" max="14" width="8.109375" customWidth="1"/>
    <col min="15" max="15" width="13.33203125" style="34" bestFit="1" customWidth="1"/>
  </cols>
  <sheetData>
    <row r="1" spans="1:14" ht="87" customHeight="1" x14ac:dyDescent="0.25">
      <c r="A1" s="24"/>
      <c r="B1" s="25"/>
      <c r="C1" s="25"/>
      <c r="D1" s="25"/>
      <c r="E1" s="25"/>
      <c r="F1" s="25"/>
      <c r="G1" s="25"/>
      <c r="H1" s="81" t="s">
        <v>105</v>
      </c>
      <c r="I1" s="81"/>
      <c r="J1" s="81"/>
      <c r="K1" s="81"/>
      <c r="L1" s="81"/>
      <c r="M1" s="81"/>
      <c r="N1" s="81"/>
    </row>
    <row r="2" spans="1:14" ht="80.400000000000006" customHeight="1" x14ac:dyDescent="0.25">
      <c r="A2" s="255" t="s">
        <v>79</v>
      </c>
      <c r="B2" s="256"/>
      <c r="C2" s="256"/>
      <c r="D2" s="256"/>
      <c r="E2" s="256"/>
      <c r="F2" s="257" t="s">
        <v>78</v>
      </c>
      <c r="G2" s="256"/>
      <c r="H2" s="256"/>
      <c r="I2" s="256"/>
      <c r="J2" s="256"/>
      <c r="K2" s="256"/>
      <c r="L2" s="256"/>
      <c r="M2" s="256"/>
      <c r="N2" s="256"/>
    </row>
    <row r="3" spans="1:14" ht="17.25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  <c r="M3" s="258" t="s">
        <v>0</v>
      </c>
      <c r="N3" s="259"/>
    </row>
    <row r="4" spans="1:14" ht="17.25" customHeight="1" x14ac:dyDescent="0.25">
      <c r="A4" s="82"/>
      <c r="B4" s="82"/>
      <c r="C4" s="82"/>
      <c r="D4" s="82"/>
      <c r="E4" s="260" t="s">
        <v>1</v>
      </c>
      <c r="F4" s="260"/>
      <c r="G4" s="260"/>
      <c r="H4" s="260"/>
      <c r="I4" s="260"/>
      <c r="J4" s="260"/>
      <c r="K4" s="260"/>
      <c r="L4" s="261"/>
      <c r="M4" s="262">
        <v>2021</v>
      </c>
      <c r="N4" s="263"/>
    </row>
    <row r="5" spans="1:14" ht="34.200000000000003" customHeight="1" x14ac:dyDescent="0.25">
      <c r="A5" s="91" t="s">
        <v>96</v>
      </c>
      <c r="B5" s="264"/>
      <c r="C5" s="264"/>
      <c r="D5" s="264"/>
      <c r="E5" s="265" t="s">
        <v>2</v>
      </c>
      <c r="F5" s="265"/>
      <c r="G5" s="265"/>
      <c r="H5" s="265"/>
      <c r="I5" s="265"/>
      <c r="J5" s="265"/>
      <c r="K5" s="265"/>
      <c r="L5" s="266"/>
      <c r="M5" s="267" t="s">
        <v>104</v>
      </c>
      <c r="N5" s="268"/>
    </row>
    <row r="6" spans="1:14" ht="17.25" customHeight="1" x14ac:dyDescent="0.25">
      <c r="A6" s="92" t="s">
        <v>3</v>
      </c>
      <c r="B6" s="92"/>
      <c r="C6" s="92"/>
      <c r="D6" s="92"/>
      <c r="E6" s="269" t="s">
        <v>93</v>
      </c>
      <c r="F6" s="270"/>
      <c r="G6" s="270"/>
      <c r="H6" s="270"/>
      <c r="I6" s="270"/>
      <c r="J6" s="270"/>
      <c r="K6" s="270"/>
      <c r="L6" s="271"/>
      <c r="M6" s="262"/>
      <c r="N6" s="263"/>
    </row>
    <row r="7" spans="1:14" ht="17.25" customHeight="1" x14ac:dyDescent="0.25">
      <c r="A7" s="92" t="s">
        <v>4</v>
      </c>
      <c r="B7" s="92"/>
      <c r="C7" s="92"/>
      <c r="D7" s="92"/>
      <c r="E7" s="269" t="s">
        <v>94</v>
      </c>
      <c r="F7" s="270"/>
      <c r="G7" s="270"/>
      <c r="H7" s="270"/>
      <c r="I7" s="270"/>
      <c r="J7" s="270"/>
      <c r="K7" s="270"/>
      <c r="L7" s="271"/>
      <c r="M7" s="262">
        <v>150</v>
      </c>
      <c r="N7" s="263"/>
    </row>
    <row r="8" spans="1:14" ht="17.25" customHeight="1" x14ac:dyDescent="0.25">
      <c r="A8" s="92" t="s">
        <v>5</v>
      </c>
      <c r="B8" s="92"/>
      <c r="C8" s="92"/>
      <c r="D8" s="92"/>
      <c r="E8" s="270" t="s">
        <v>6</v>
      </c>
      <c r="F8" s="270"/>
      <c r="G8" s="270"/>
      <c r="H8" s="270"/>
      <c r="I8" s="270"/>
      <c r="J8" s="270"/>
      <c r="K8" s="270"/>
      <c r="L8" s="271"/>
      <c r="M8" s="262" t="s">
        <v>97</v>
      </c>
      <c r="N8" s="263"/>
    </row>
    <row r="9" spans="1:14" ht="17.25" customHeight="1" x14ac:dyDescent="0.25">
      <c r="A9" s="95" t="s">
        <v>98</v>
      </c>
      <c r="B9" s="92"/>
      <c r="C9" s="92"/>
      <c r="D9" s="92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ht="17.25" customHeight="1" x14ac:dyDescent="0.25">
      <c r="A10" s="95" t="s">
        <v>99</v>
      </c>
      <c r="B10" s="92"/>
      <c r="C10" s="92"/>
      <c r="D10" s="92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1:14" ht="17.25" customHeight="1" x14ac:dyDescent="0.25">
      <c r="A11" s="286" t="s">
        <v>100</v>
      </c>
      <c r="B11" s="286"/>
      <c r="C11" s="286"/>
      <c r="D11" s="286"/>
      <c r="E11" s="286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7.25" customHeight="1" x14ac:dyDescent="0.25">
      <c r="A12" s="10"/>
      <c r="B12" s="10"/>
      <c r="C12" s="10"/>
      <c r="D12" s="10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27" customHeight="1" x14ac:dyDescent="0.25">
      <c r="A13" s="97" t="s">
        <v>106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</row>
    <row r="14" spans="1:14" ht="30" customHeight="1" x14ac:dyDescent="0.25">
      <c r="A14" s="99" t="s">
        <v>7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ht="18" customHeight="1" x14ac:dyDescent="0.25">
      <c r="A15" s="2" t="s">
        <v>8</v>
      </c>
    </row>
    <row r="16" spans="1:14" ht="14.25" customHeight="1" x14ac:dyDescent="0.25">
      <c r="A16" s="100"/>
      <c r="B16" s="102" t="s">
        <v>9</v>
      </c>
      <c r="C16" s="103"/>
      <c r="D16" s="106" t="s">
        <v>107</v>
      </c>
      <c r="E16" s="107"/>
      <c r="F16" s="103"/>
      <c r="G16" s="109" t="s">
        <v>108</v>
      </c>
      <c r="H16" s="102" t="s">
        <v>10</v>
      </c>
      <c r="I16" s="103"/>
      <c r="J16" s="111" t="s">
        <v>11</v>
      </c>
      <c r="K16" s="112"/>
      <c r="L16" s="112"/>
      <c r="M16" s="112"/>
      <c r="N16" s="113"/>
    </row>
    <row r="17" spans="1:15" ht="60" customHeight="1" x14ac:dyDescent="0.25">
      <c r="A17" s="101"/>
      <c r="B17" s="104"/>
      <c r="C17" s="105"/>
      <c r="D17" s="104"/>
      <c r="E17" s="108"/>
      <c r="F17" s="105"/>
      <c r="G17" s="110"/>
      <c r="H17" s="104"/>
      <c r="I17" s="105"/>
      <c r="J17" s="35" t="s">
        <v>12</v>
      </c>
      <c r="K17" s="35" t="s">
        <v>13</v>
      </c>
      <c r="L17" s="111" t="s">
        <v>14</v>
      </c>
      <c r="M17" s="113"/>
      <c r="N17" s="35" t="s">
        <v>15</v>
      </c>
    </row>
    <row r="18" spans="1:15" s="34" customFormat="1" ht="17.25" customHeight="1" x14ac:dyDescent="0.25">
      <c r="A18" s="4">
        <v>1</v>
      </c>
      <c r="B18" s="114">
        <v>2</v>
      </c>
      <c r="C18" s="115"/>
      <c r="D18" s="114">
        <v>3</v>
      </c>
      <c r="E18" s="116"/>
      <c r="F18" s="115"/>
      <c r="G18" s="4">
        <v>4</v>
      </c>
      <c r="H18" s="114">
        <v>5</v>
      </c>
      <c r="I18" s="115"/>
      <c r="J18" s="4">
        <v>6</v>
      </c>
      <c r="K18" s="4">
        <v>7</v>
      </c>
      <c r="L18" s="114">
        <v>8</v>
      </c>
      <c r="M18" s="115"/>
      <c r="N18" s="4">
        <v>9</v>
      </c>
    </row>
    <row r="19" spans="1:15" ht="17.25" customHeight="1" x14ac:dyDescent="0.25">
      <c r="A19" s="117" t="s">
        <v>16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9"/>
    </row>
    <row r="20" spans="1:15" ht="17.25" customHeight="1" x14ac:dyDescent="0.3">
      <c r="A20" s="5" t="s">
        <v>17</v>
      </c>
      <c r="B20" s="120"/>
      <c r="C20" s="121"/>
      <c r="D20" s="120"/>
      <c r="E20" s="122"/>
      <c r="F20" s="121"/>
      <c r="G20" s="17"/>
      <c r="H20" s="120"/>
      <c r="I20" s="121"/>
      <c r="J20" s="17"/>
      <c r="K20" s="17"/>
      <c r="L20" s="120"/>
      <c r="M20" s="121"/>
      <c r="N20" s="17"/>
    </row>
    <row r="21" spans="1:15" s="21" customFormat="1" ht="34.5" customHeight="1" x14ac:dyDescent="0.25">
      <c r="A21" s="6" t="s">
        <v>18</v>
      </c>
      <c r="B21" s="123">
        <v>10</v>
      </c>
      <c r="C21" s="124"/>
      <c r="D21" s="272">
        <v>18563</v>
      </c>
      <c r="E21" s="273"/>
      <c r="F21" s="274"/>
      <c r="G21" s="59">
        <v>22398</v>
      </c>
      <c r="H21" s="272">
        <v>20668</v>
      </c>
      <c r="I21" s="274"/>
      <c r="J21" s="59">
        <v>4705</v>
      </c>
      <c r="K21" s="59">
        <v>5533</v>
      </c>
      <c r="L21" s="272">
        <v>5725</v>
      </c>
      <c r="M21" s="274"/>
      <c r="N21" s="59">
        <v>4705</v>
      </c>
      <c r="O21" s="21">
        <f>SUM(J21:N21)-H21</f>
        <v>0</v>
      </c>
    </row>
    <row r="22" spans="1:15" ht="17.25" customHeight="1" x14ac:dyDescent="0.3">
      <c r="A22" s="1" t="s">
        <v>19</v>
      </c>
      <c r="B22" s="123">
        <v>11</v>
      </c>
      <c r="C22" s="124"/>
      <c r="D22" s="275"/>
      <c r="E22" s="276"/>
      <c r="F22" s="277"/>
      <c r="G22" s="60"/>
      <c r="H22" s="275"/>
      <c r="I22" s="277"/>
      <c r="J22" s="59"/>
      <c r="K22" s="59"/>
      <c r="L22" s="272"/>
      <c r="M22" s="274"/>
      <c r="N22" s="59"/>
    </row>
    <row r="23" spans="1:15" ht="17.25" customHeight="1" x14ac:dyDescent="0.3">
      <c r="A23" s="1" t="s">
        <v>20</v>
      </c>
      <c r="B23" s="123">
        <v>20</v>
      </c>
      <c r="C23" s="124"/>
      <c r="D23" s="275">
        <v>3094</v>
      </c>
      <c r="E23" s="276"/>
      <c r="F23" s="277"/>
      <c r="G23" s="60">
        <v>3733</v>
      </c>
      <c r="H23" s="275">
        <v>3444</v>
      </c>
      <c r="I23" s="277"/>
      <c r="J23" s="59">
        <v>784</v>
      </c>
      <c r="K23" s="59">
        <v>922</v>
      </c>
      <c r="L23" s="272">
        <v>954</v>
      </c>
      <c r="M23" s="274"/>
      <c r="N23" s="59">
        <v>784</v>
      </c>
      <c r="O23" s="34">
        <f>SUM(J23:N23)-H23</f>
        <v>0</v>
      </c>
    </row>
    <row r="24" spans="1:15" ht="17.25" customHeight="1" x14ac:dyDescent="0.3">
      <c r="A24" s="1" t="s">
        <v>21</v>
      </c>
      <c r="B24" s="123">
        <v>30</v>
      </c>
      <c r="C24" s="124"/>
      <c r="D24" s="141"/>
      <c r="E24" s="142"/>
      <c r="F24" s="143"/>
      <c r="G24" s="39"/>
      <c r="H24" s="141"/>
      <c r="I24" s="143"/>
      <c r="J24" s="39"/>
      <c r="K24" s="39"/>
      <c r="L24" s="141"/>
      <c r="M24" s="143"/>
      <c r="N24" s="39"/>
    </row>
    <row r="25" spans="1:15" s="20" customFormat="1" ht="35.4" customHeight="1" x14ac:dyDescent="0.25">
      <c r="A25" s="19" t="s">
        <v>92</v>
      </c>
      <c r="B25" s="146">
        <v>40</v>
      </c>
      <c r="C25" s="147"/>
      <c r="D25" s="148">
        <v>12369</v>
      </c>
      <c r="E25" s="149"/>
      <c r="F25" s="150"/>
      <c r="G25" s="26">
        <v>14400</v>
      </c>
      <c r="H25" s="148">
        <v>15176</v>
      </c>
      <c r="I25" s="150"/>
      <c r="J25" s="26">
        <v>3794</v>
      </c>
      <c r="K25" s="26">
        <v>3794</v>
      </c>
      <c r="L25" s="148">
        <v>3794</v>
      </c>
      <c r="M25" s="150"/>
      <c r="N25" s="26">
        <v>3794</v>
      </c>
      <c r="O25" s="36">
        <f>SUM(J25:N25)-H25</f>
        <v>0</v>
      </c>
    </row>
    <row r="26" spans="1:15" ht="17.25" customHeight="1" x14ac:dyDescent="0.3">
      <c r="A26" s="1" t="s">
        <v>22</v>
      </c>
      <c r="B26" s="123">
        <v>50</v>
      </c>
      <c r="C26" s="124"/>
      <c r="D26" s="141">
        <v>1065</v>
      </c>
      <c r="E26" s="142"/>
      <c r="F26" s="143"/>
      <c r="G26" s="39">
        <v>80</v>
      </c>
      <c r="H26" s="153">
        <v>68</v>
      </c>
      <c r="I26" s="155"/>
      <c r="J26" s="39">
        <v>17</v>
      </c>
      <c r="K26" s="39">
        <v>17</v>
      </c>
      <c r="L26" s="141">
        <v>17</v>
      </c>
      <c r="M26" s="143"/>
      <c r="N26" s="39">
        <v>17</v>
      </c>
      <c r="O26" s="36">
        <f t="shared" ref="O26:O36" si="0">SUM(J26:N26)-H26</f>
        <v>0</v>
      </c>
    </row>
    <row r="27" spans="1:15" ht="17.25" customHeight="1" x14ac:dyDescent="0.3">
      <c r="A27" s="1" t="s">
        <v>23</v>
      </c>
      <c r="B27" s="151"/>
      <c r="C27" s="152"/>
      <c r="D27" s="141"/>
      <c r="E27" s="142"/>
      <c r="F27" s="143"/>
      <c r="G27" s="39"/>
      <c r="H27" s="141"/>
      <c r="I27" s="143"/>
      <c r="J27" s="39"/>
      <c r="K27" s="39"/>
      <c r="L27" s="141"/>
      <c r="M27" s="143"/>
      <c r="N27" s="39"/>
      <c r="O27" s="36">
        <f t="shared" si="0"/>
        <v>0</v>
      </c>
    </row>
    <row r="28" spans="1:15" ht="15.6" x14ac:dyDescent="0.25">
      <c r="A28" s="9" t="s">
        <v>65</v>
      </c>
      <c r="B28" s="123">
        <v>51</v>
      </c>
      <c r="C28" s="124"/>
      <c r="D28" s="153"/>
      <c r="E28" s="154"/>
      <c r="F28" s="155"/>
      <c r="G28" s="38"/>
      <c r="H28" s="153"/>
      <c r="I28" s="155"/>
      <c r="J28" s="38"/>
      <c r="K28" s="38"/>
      <c r="L28" s="153"/>
      <c r="M28" s="155"/>
      <c r="N28" s="38"/>
      <c r="O28" s="36">
        <f t="shared" si="0"/>
        <v>0</v>
      </c>
    </row>
    <row r="29" spans="1:15" ht="17.25" customHeight="1" x14ac:dyDescent="0.3">
      <c r="A29" s="1" t="s">
        <v>24</v>
      </c>
      <c r="B29" s="123">
        <v>52</v>
      </c>
      <c r="C29" s="124"/>
      <c r="D29" s="141"/>
      <c r="E29" s="142"/>
      <c r="F29" s="143"/>
      <c r="G29" s="39"/>
      <c r="H29" s="141"/>
      <c r="I29" s="143"/>
      <c r="J29" s="39"/>
      <c r="K29" s="39"/>
      <c r="L29" s="141"/>
      <c r="M29" s="143"/>
      <c r="N29" s="39"/>
      <c r="O29" s="36">
        <f t="shared" si="0"/>
        <v>0</v>
      </c>
    </row>
    <row r="30" spans="1:15" ht="34.5" customHeight="1" x14ac:dyDescent="0.25">
      <c r="A30" s="3" t="s">
        <v>25</v>
      </c>
      <c r="B30" s="123">
        <v>53</v>
      </c>
      <c r="C30" s="124"/>
      <c r="D30" s="153"/>
      <c r="E30" s="154"/>
      <c r="F30" s="155"/>
      <c r="G30" s="38"/>
      <c r="H30" s="153"/>
      <c r="I30" s="155"/>
      <c r="J30" s="38"/>
      <c r="K30" s="38"/>
      <c r="L30" s="153"/>
      <c r="M30" s="155"/>
      <c r="N30" s="38"/>
      <c r="O30" s="36">
        <f t="shared" si="0"/>
        <v>0</v>
      </c>
    </row>
    <row r="31" spans="1:15" ht="17.25" customHeight="1" x14ac:dyDescent="0.3">
      <c r="A31" s="1" t="s">
        <v>26</v>
      </c>
      <c r="B31" s="123">
        <v>60</v>
      </c>
      <c r="C31" s="124"/>
      <c r="D31" s="141">
        <v>1436</v>
      </c>
      <c r="E31" s="142"/>
      <c r="F31" s="143"/>
      <c r="G31" s="39">
        <v>3945</v>
      </c>
      <c r="H31" s="141">
        <v>1540</v>
      </c>
      <c r="I31" s="143"/>
      <c r="J31" s="39"/>
      <c r="K31" s="39">
        <v>690</v>
      </c>
      <c r="L31" s="141">
        <v>850</v>
      </c>
      <c r="M31" s="143"/>
      <c r="N31" s="39"/>
      <c r="O31" s="36">
        <f t="shared" si="0"/>
        <v>0</v>
      </c>
    </row>
    <row r="32" spans="1:15" ht="17.25" customHeight="1" x14ac:dyDescent="0.3">
      <c r="A32" s="1" t="s">
        <v>27</v>
      </c>
      <c r="B32" s="123">
        <v>70</v>
      </c>
      <c r="C32" s="124"/>
      <c r="D32" s="141"/>
      <c r="E32" s="142"/>
      <c r="F32" s="143"/>
      <c r="G32" s="39"/>
      <c r="H32" s="141"/>
      <c r="I32" s="143"/>
      <c r="J32" s="39"/>
      <c r="K32" s="39"/>
      <c r="L32" s="141"/>
      <c r="M32" s="143"/>
      <c r="N32" s="39"/>
      <c r="O32" s="36">
        <f t="shared" si="0"/>
        <v>0</v>
      </c>
    </row>
    <row r="33" spans="1:15" ht="17.25" customHeight="1" x14ac:dyDescent="0.3">
      <c r="A33" s="1" t="s">
        <v>28</v>
      </c>
      <c r="B33" s="123">
        <v>80</v>
      </c>
      <c r="C33" s="124"/>
      <c r="D33" s="141">
        <v>599</v>
      </c>
      <c r="E33" s="142"/>
      <c r="F33" s="143"/>
      <c r="G33" s="39">
        <v>240</v>
      </c>
      <c r="H33" s="141">
        <v>440</v>
      </c>
      <c r="I33" s="143"/>
      <c r="J33" s="38">
        <v>110</v>
      </c>
      <c r="K33" s="38">
        <v>110</v>
      </c>
      <c r="L33" s="153">
        <v>110</v>
      </c>
      <c r="M33" s="155"/>
      <c r="N33" s="38">
        <v>110</v>
      </c>
      <c r="O33" s="36">
        <f t="shared" si="0"/>
        <v>0</v>
      </c>
    </row>
    <row r="34" spans="1:15" ht="17.25" customHeight="1" x14ac:dyDescent="0.3">
      <c r="A34" s="1" t="s">
        <v>23</v>
      </c>
      <c r="B34" s="151"/>
      <c r="C34" s="152"/>
      <c r="D34" s="141"/>
      <c r="E34" s="142"/>
      <c r="F34" s="143"/>
      <c r="G34" s="39"/>
      <c r="H34" s="141"/>
      <c r="I34" s="143"/>
      <c r="J34" s="39"/>
      <c r="K34" s="39"/>
      <c r="L34" s="141"/>
      <c r="M34" s="143"/>
      <c r="N34" s="39"/>
      <c r="O34" s="36">
        <f t="shared" si="0"/>
        <v>0</v>
      </c>
    </row>
    <row r="35" spans="1:15" ht="15.6" x14ac:dyDescent="0.25">
      <c r="A35" s="9" t="s">
        <v>66</v>
      </c>
      <c r="B35" s="123">
        <v>81</v>
      </c>
      <c r="C35" s="124"/>
      <c r="D35" s="153"/>
      <c r="E35" s="154"/>
      <c r="F35" s="155"/>
      <c r="G35" s="38"/>
      <c r="H35" s="153"/>
      <c r="I35" s="155"/>
      <c r="J35" s="38"/>
      <c r="K35" s="38"/>
      <c r="L35" s="153"/>
      <c r="M35" s="155"/>
      <c r="N35" s="38"/>
      <c r="O35" s="36">
        <f t="shared" si="0"/>
        <v>0</v>
      </c>
    </row>
    <row r="36" spans="1:15" ht="15.6" x14ac:dyDescent="0.25">
      <c r="A36" s="9" t="s">
        <v>67</v>
      </c>
      <c r="B36" s="123">
        <v>82</v>
      </c>
      <c r="C36" s="124"/>
      <c r="D36" s="153"/>
      <c r="E36" s="154"/>
      <c r="F36" s="155"/>
      <c r="G36" s="38"/>
      <c r="H36" s="153"/>
      <c r="I36" s="155"/>
      <c r="J36" s="38"/>
      <c r="K36" s="38"/>
      <c r="L36" s="153"/>
      <c r="M36" s="155"/>
      <c r="N36" s="38"/>
      <c r="O36" s="36">
        <f t="shared" si="0"/>
        <v>0</v>
      </c>
    </row>
    <row r="37" spans="1:15" ht="17.25" customHeight="1" x14ac:dyDescent="0.25">
      <c r="A37" s="5" t="s">
        <v>29</v>
      </c>
      <c r="B37" s="156">
        <v>90</v>
      </c>
      <c r="C37" s="157"/>
      <c r="D37" s="148">
        <f>SUM(D25:F36)</f>
        <v>15469</v>
      </c>
      <c r="E37" s="149"/>
      <c r="F37" s="150"/>
      <c r="G37" s="26">
        <f>SUM(G25:G36)</f>
        <v>18665</v>
      </c>
      <c r="H37" s="148">
        <f>SUM(H25:I36)</f>
        <v>17224</v>
      </c>
      <c r="I37" s="150"/>
      <c r="J37" s="26">
        <f>SUM(J25:J36)</f>
        <v>3921</v>
      </c>
      <c r="K37" s="26">
        <f>SUM(K25:K36)</f>
        <v>4611</v>
      </c>
      <c r="L37" s="148">
        <f>L25+L26+L31+L32+L33</f>
        <v>4771</v>
      </c>
      <c r="M37" s="150"/>
      <c r="N37" s="26">
        <f>SUM(N25:N36)</f>
        <v>3921</v>
      </c>
      <c r="O37" s="34">
        <f>J37++K37+N37+L37-H37</f>
        <v>0</v>
      </c>
    </row>
    <row r="38" spans="1:15" ht="17.25" customHeight="1" x14ac:dyDescent="0.3">
      <c r="A38" s="5" t="s">
        <v>30</v>
      </c>
      <c r="B38" s="151"/>
      <c r="C38" s="152"/>
      <c r="D38" s="141"/>
      <c r="E38" s="142"/>
      <c r="F38" s="143"/>
      <c r="G38" s="39"/>
      <c r="H38" s="141"/>
      <c r="I38" s="143"/>
      <c r="J38" s="39"/>
      <c r="K38" s="39"/>
      <c r="L38" s="141"/>
      <c r="M38" s="143"/>
      <c r="N38" s="39"/>
    </row>
    <row r="39" spans="1:15" ht="19.5" customHeight="1" x14ac:dyDescent="0.25">
      <c r="A39" s="3" t="s">
        <v>31</v>
      </c>
      <c r="B39" s="163">
        <v>100</v>
      </c>
      <c r="C39" s="164"/>
      <c r="D39" s="153">
        <v>9128</v>
      </c>
      <c r="E39" s="154"/>
      <c r="F39" s="155"/>
      <c r="G39" s="38">
        <v>10448</v>
      </c>
      <c r="H39" s="278">
        <v>10436</v>
      </c>
      <c r="I39" s="279"/>
      <c r="J39" s="38">
        <v>2609</v>
      </c>
      <c r="K39" s="38">
        <v>2609</v>
      </c>
      <c r="L39" s="153">
        <v>2609</v>
      </c>
      <c r="M39" s="155"/>
      <c r="N39" s="38">
        <v>2609</v>
      </c>
      <c r="O39" s="37">
        <f>SUM(J39:N39)-H39</f>
        <v>0</v>
      </c>
    </row>
    <row r="40" spans="1:15" ht="19.5" customHeight="1" x14ac:dyDescent="0.3">
      <c r="A40" s="1" t="s">
        <v>32</v>
      </c>
      <c r="B40" s="163">
        <v>110</v>
      </c>
      <c r="C40" s="164"/>
      <c r="D40" s="141">
        <v>2438</v>
      </c>
      <c r="E40" s="142"/>
      <c r="F40" s="143"/>
      <c r="G40" s="27">
        <v>2496</v>
      </c>
      <c r="H40" s="141">
        <v>3112</v>
      </c>
      <c r="I40" s="143"/>
      <c r="J40" s="38">
        <v>778</v>
      </c>
      <c r="K40" s="38">
        <v>778</v>
      </c>
      <c r="L40" s="153">
        <v>778</v>
      </c>
      <c r="M40" s="155"/>
      <c r="N40" s="38">
        <v>778</v>
      </c>
      <c r="O40" s="34">
        <f>SUM(J40:N40)-H40</f>
        <v>0</v>
      </c>
    </row>
    <row r="41" spans="1:15" ht="17.25" customHeight="1" x14ac:dyDescent="0.3">
      <c r="A41" s="1" t="s">
        <v>33</v>
      </c>
      <c r="B41" s="163">
        <v>120</v>
      </c>
      <c r="C41" s="164"/>
      <c r="D41" s="141">
        <v>12</v>
      </c>
      <c r="E41" s="142"/>
      <c r="F41" s="143"/>
      <c r="G41" s="39"/>
      <c r="H41" s="170"/>
      <c r="I41" s="171"/>
      <c r="J41" s="29"/>
      <c r="K41" s="29"/>
      <c r="L41" s="278"/>
      <c r="M41" s="279"/>
      <c r="N41" s="29"/>
      <c r="O41" s="34">
        <f>SUM(J41:N41)</f>
        <v>0</v>
      </c>
    </row>
    <row r="42" spans="1:15" ht="17.25" customHeight="1" x14ac:dyDescent="0.3">
      <c r="A42" s="1" t="s">
        <v>34</v>
      </c>
      <c r="B42" s="163">
        <v>130</v>
      </c>
      <c r="C42" s="164"/>
      <c r="D42" s="141">
        <v>811</v>
      </c>
      <c r="E42" s="142"/>
      <c r="F42" s="143"/>
      <c r="G42" s="39">
        <v>552</v>
      </c>
      <c r="H42" s="141">
        <v>688</v>
      </c>
      <c r="I42" s="143"/>
      <c r="J42" s="38">
        <v>172</v>
      </c>
      <c r="K42" s="38">
        <v>172</v>
      </c>
      <c r="L42" s="153">
        <v>172</v>
      </c>
      <c r="M42" s="155"/>
      <c r="N42" s="38">
        <v>172</v>
      </c>
      <c r="O42" s="34">
        <f>N42+L42+K42+J42-H42</f>
        <v>0</v>
      </c>
    </row>
    <row r="43" spans="1:15" ht="17.25" customHeight="1" x14ac:dyDescent="0.3">
      <c r="A43" s="1" t="s">
        <v>35</v>
      </c>
      <c r="B43" s="163">
        <v>140</v>
      </c>
      <c r="C43" s="164"/>
      <c r="D43" s="141"/>
      <c r="E43" s="142"/>
      <c r="F43" s="143"/>
      <c r="G43" s="39"/>
      <c r="H43" s="141"/>
      <c r="I43" s="143"/>
      <c r="J43" s="39"/>
      <c r="K43" s="39"/>
      <c r="L43" s="141"/>
      <c r="M43" s="143"/>
      <c r="N43" s="39"/>
      <c r="O43" s="34">
        <f>N43+L43+K43+J43-H43</f>
        <v>0</v>
      </c>
    </row>
    <row r="44" spans="1:15" ht="17.25" customHeight="1" x14ac:dyDescent="0.3">
      <c r="A44" s="1" t="s">
        <v>36</v>
      </c>
      <c r="B44" s="163">
        <v>150</v>
      </c>
      <c r="C44" s="164"/>
      <c r="D44" s="141">
        <v>1436</v>
      </c>
      <c r="E44" s="142"/>
      <c r="F44" s="143"/>
      <c r="G44" s="39">
        <v>3945</v>
      </c>
      <c r="H44" s="141">
        <v>1540</v>
      </c>
      <c r="I44" s="143"/>
      <c r="J44" s="39"/>
      <c r="K44" s="39">
        <v>690</v>
      </c>
      <c r="L44" s="141">
        <v>850</v>
      </c>
      <c r="M44" s="143"/>
      <c r="N44" s="39"/>
      <c r="O44" s="34">
        <f>N44+L44+K44+J44-H44</f>
        <v>0</v>
      </c>
    </row>
    <row r="45" spans="1:15" ht="17.25" customHeight="1" x14ac:dyDescent="0.3">
      <c r="A45" s="1" t="s">
        <v>37</v>
      </c>
      <c r="B45" s="163">
        <v>160</v>
      </c>
      <c r="C45" s="164"/>
      <c r="D45" s="141">
        <v>1497</v>
      </c>
      <c r="E45" s="142"/>
      <c r="F45" s="143"/>
      <c r="G45" s="39">
        <v>1168</v>
      </c>
      <c r="H45" s="141">
        <v>1372</v>
      </c>
      <c r="I45" s="143"/>
      <c r="J45" s="39">
        <v>343</v>
      </c>
      <c r="K45" s="39">
        <v>343</v>
      </c>
      <c r="L45" s="141">
        <v>343</v>
      </c>
      <c r="M45" s="143"/>
      <c r="N45" s="39">
        <v>343</v>
      </c>
      <c r="O45" s="34">
        <f>N45+L45+K45+J45-H45</f>
        <v>0</v>
      </c>
    </row>
    <row r="46" spans="1:15" ht="17.25" customHeight="1" x14ac:dyDescent="0.3">
      <c r="A46" s="5" t="s">
        <v>38</v>
      </c>
      <c r="B46" s="167">
        <v>170</v>
      </c>
      <c r="C46" s="168"/>
      <c r="D46" s="144">
        <f>SUM(D39:F45)</f>
        <v>15322</v>
      </c>
      <c r="E46" s="280"/>
      <c r="F46" s="145"/>
      <c r="G46" s="28">
        <f>SUM(G39:G45)</f>
        <v>18609</v>
      </c>
      <c r="H46" s="144">
        <f>SUM(H39:I45)</f>
        <v>17148</v>
      </c>
      <c r="I46" s="145"/>
      <c r="J46" s="26">
        <f>SUM(J39:J45)</f>
        <v>3902</v>
      </c>
      <c r="K46" s="26">
        <f>SUM(K39:K45)</f>
        <v>4592</v>
      </c>
      <c r="L46" s="148">
        <f>SUM(L39:M45)</f>
        <v>4752</v>
      </c>
      <c r="M46" s="150"/>
      <c r="N46" s="26">
        <f>SUM(N39:N45)</f>
        <v>3902</v>
      </c>
      <c r="O46" s="34">
        <f>SUM(J46:N46)-H46</f>
        <v>0</v>
      </c>
    </row>
    <row r="47" spans="1:15" ht="17.25" customHeight="1" x14ac:dyDescent="0.3">
      <c r="A47" s="5" t="s">
        <v>39</v>
      </c>
      <c r="B47" s="151"/>
      <c r="C47" s="152"/>
      <c r="D47" s="141"/>
      <c r="E47" s="142"/>
      <c r="F47" s="143"/>
      <c r="G47" s="39"/>
      <c r="H47" s="141"/>
      <c r="I47" s="143"/>
      <c r="J47" s="39"/>
      <c r="K47" s="39"/>
      <c r="L47" s="141"/>
      <c r="M47" s="143"/>
      <c r="N47" s="39"/>
      <c r="O47" s="34">
        <f>SUM(J47:N47)-H47</f>
        <v>0</v>
      </c>
    </row>
    <row r="48" spans="1:15" ht="17.25" customHeight="1" x14ac:dyDescent="0.3">
      <c r="A48" s="1" t="s">
        <v>40</v>
      </c>
      <c r="B48" s="163">
        <v>180</v>
      </c>
      <c r="C48" s="164"/>
      <c r="D48" s="141">
        <f>D25-D39</f>
        <v>3241</v>
      </c>
      <c r="E48" s="142"/>
      <c r="F48" s="143"/>
      <c r="G48" s="39">
        <f>G25-G39</f>
        <v>3952</v>
      </c>
      <c r="H48" s="141">
        <f>H25-H39</f>
        <v>4740</v>
      </c>
      <c r="I48" s="143"/>
      <c r="J48" s="39">
        <f>J25-J39</f>
        <v>1185</v>
      </c>
      <c r="K48" s="39">
        <f>K25-K39</f>
        <v>1185</v>
      </c>
      <c r="L48" s="141">
        <f>L25-L39</f>
        <v>1185</v>
      </c>
      <c r="M48" s="143"/>
      <c r="N48" s="39">
        <f>N25-N39</f>
        <v>1185</v>
      </c>
      <c r="O48" s="34">
        <f>SUM(J48:N48)-H48</f>
        <v>0</v>
      </c>
    </row>
    <row r="49" spans="1:15" ht="17.25" customHeight="1" x14ac:dyDescent="0.3">
      <c r="A49" s="1" t="s">
        <v>41</v>
      </c>
      <c r="B49" s="163">
        <v>181</v>
      </c>
      <c r="C49" s="164"/>
      <c r="D49" s="141">
        <v>3241</v>
      </c>
      <c r="E49" s="142"/>
      <c r="F49" s="143"/>
      <c r="G49" s="39">
        <v>3952</v>
      </c>
      <c r="H49" s="141">
        <v>4740</v>
      </c>
      <c r="I49" s="143"/>
      <c r="J49" s="38">
        <v>1185</v>
      </c>
      <c r="K49" s="38">
        <v>1185</v>
      </c>
      <c r="L49" s="153">
        <v>1185</v>
      </c>
      <c r="M49" s="155"/>
      <c r="N49" s="38">
        <v>1185</v>
      </c>
      <c r="O49" s="37">
        <f>N49+L49+K49+J49-H49</f>
        <v>0</v>
      </c>
    </row>
    <row r="50" spans="1:15" ht="17.25" customHeight="1" x14ac:dyDescent="0.3">
      <c r="A50" s="1" t="s">
        <v>42</v>
      </c>
      <c r="B50" s="163">
        <v>182</v>
      </c>
      <c r="C50" s="164"/>
      <c r="D50" s="141"/>
      <c r="E50" s="142"/>
      <c r="F50" s="143"/>
      <c r="G50" s="39"/>
      <c r="H50" s="141"/>
      <c r="I50" s="143"/>
      <c r="J50" s="39"/>
      <c r="K50" s="39"/>
      <c r="L50" s="141"/>
      <c r="M50" s="143"/>
      <c r="N50" s="39"/>
      <c r="O50" s="37">
        <f t="shared" ref="O50:O61" si="1">N50+L50+K50+J50-H50</f>
        <v>0</v>
      </c>
    </row>
    <row r="51" spans="1:15" ht="18.600000000000001" customHeight="1" x14ac:dyDescent="0.25">
      <c r="A51" s="9" t="s">
        <v>68</v>
      </c>
      <c r="B51" s="163">
        <v>190</v>
      </c>
      <c r="C51" s="164"/>
      <c r="D51" s="153">
        <f>D25+D26-D39-D40-D41-D42</f>
        <v>1045</v>
      </c>
      <c r="E51" s="154"/>
      <c r="F51" s="155"/>
      <c r="G51" s="38">
        <f>G25+G26-G39-G40-G42-G41</f>
        <v>984</v>
      </c>
      <c r="H51" s="153">
        <f>H25+H26-H39-H40-H41-H42</f>
        <v>1008</v>
      </c>
      <c r="I51" s="155"/>
      <c r="J51" s="38">
        <f>J25+J26-J39-J40-J42</f>
        <v>252</v>
      </c>
      <c r="K51" s="38">
        <f>K25+K26-K39-K40-K42</f>
        <v>252</v>
      </c>
      <c r="L51" s="153">
        <f>L25+L26-L39-L40-L42</f>
        <v>252</v>
      </c>
      <c r="M51" s="155"/>
      <c r="N51" s="38">
        <f>N25+N26-N39-N41-N40-N42</f>
        <v>252</v>
      </c>
      <c r="O51" s="37">
        <f t="shared" si="1"/>
        <v>0</v>
      </c>
    </row>
    <row r="52" spans="1:15" ht="17.25" customHeight="1" x14ac:dyDescent="0.3">
      <c r="A52" s="1" t="s">
        <v>41</v>
      </c>
      <c r="B52" s="163">
        <v>191</v>
      </c>
      <c r="C52" s="164"/>
      <c r="D52" s="141">
        <v>1045</v>
      </c>
      <c r="E52" s="142"/>
      <c r="F52" s="143"/>
      <c r="G52" s="38">
        <v>984</v>
      </c>
      <c r="H52" s="153">
        <v>1008</v>
      </c>
      <c r="I52" s="155"/>
      <c r="J52" s="38">
        <v>252</v>
      </c>
      <c r="K52" s="38">
        <v>252</v>
      </c>
      <c r="L52" s="153">
        <v>252</v>
      </c>
      <c r="M52" s="155"/>
      <c r="N52" s="38">
        <v>252</v>
      </c>
      <c r="O52" s="37">
        <f t="shared" si="1"/>
        <v>0</v>
      </c>
    </row>
    <row r="53" spans="1:15" ht="17.25" customHeight="1" x14ac:dyDescent="0.3">
      <c r="A53" s="1" t="s">
        <v>42</v>
      </c>
      <c r="B53" s="163">
        <v>192</v>
      </c>
      <c r="C53" s="164"/>
      <c r="D53" s="141"/>
      <c r="E53" s="142"/>
      <c r="F53" s="143"/>
      <c r="G53" s="39"/>
      <c r="H53" s="141"/>
      <c r="I53" s="143"/>
      <c r="J53" s="39"/>
      <c r="K53" s="39"/>
      <c r="L53" s="141"/>
      <c r="M53" s="143"/>
      <c r="N53" s="39"/>
      <c r="O53" s="37">
        <f t="shared" si="1"/>
        <v>0</v>
      </c>
    </row>
    <row r="54" spans="1:15" ht="34.5" customHeight="1" x14ac:dyDescent="0.25">
      <c r="A54" s="3" t="s">
        <v>43</v>
      </c>
      <c r="B54" s="163">
        <v>200</v>
      </c>
      <c r="C54" s="164"/>
      <c r="D54" s="153">
        <f>D37-D46</f>
        <v>147</v>
      </c>
      <c r="E54" s="154"/>
      <c r="F54" s="155"/>
      <c r="G54" s="38">
        <f>G37-G46</f>
        <v>56</v>
      </c>
      <c r="H54" s="153">
        <f>H37-H46</f>
        <v>76</v>
      </c>
      <c r="I54" s="155"/>
      <c r="J54" s="38">
        <f>J37-J46</f>
        <v>19</v>
      </c>
      <c r="K54" s="38">
        <f>K37-K46</f>
        <v>19</v>
      </c>
      <c r="L54" s="153">
        <f>L37-L46</f>
        <v>19</v>
      </c>
      <c r="M54" s="155"/>
      <c r="N54" s="38">
        <f>N37-N46</f>
        <v>19</v>
      </c>
      <c r="O54" s="37">
        <f t="shared" si="1"/>
        <v>0</v>
      </c>
    </row>
    <row r="55" spans="1:15" ht="17.25" customHeight="1" x14ac:dyDescent="0.3">
      <c r="A55" s="1" t="s">
        <v>41</v>
      </c>
      <c r="B55" s="163">
        <v>201</v>
      </c>
      <c r="C55" s="164"/>
      <c r="D55" s="141">
        <v>147</v>
      </c>
      <c r="E55" s="142"/>
      <c r="F55" s="143"/>
      <c r="G55" s="39">
        <v>56</v>
      </c>
      <c r="H55" s="141">
        <v>76</v>
      </c>
      <c r="I55" s="143"/>
      <c r="J55" s="39">
        <v>19</v>
      </c>
      <c r="K55" s="39">
        <v>19</v>
      </c>
      <c r="L55" s="141">
        <v>19</v>
      </c>
      <c r="M55" s="143"/>
      <c r="N55" s="39">
        <v>19</v>
      </c>
      <c r="O55" s="37">
        <f t="shared" si="1"/>
        <v>0</v>
      </c>
    </row>
    <row r="56" spans="1:15" ht="17.25" customHeight="1" x14ac:dyDescent="0.3">
      <c r="A56" s="1" t="s">
        <v>42</v>
      </c>
      <c r="B56" s="163">
        <v>202</v>
      </c>
      <c r="C56" s="164"/>
      <c r="D56" s="141"/>
      <c r="E56" s="142"/>
      <c r="F56" s="143"/>
      <c r="G56" s="39"/>
      <c r="H56" s="141"/>
      <c r="I56" s="143"/>
      <c r="J56" s="39"/>
      <c r="K56" s="39"/>
      <c r="L56" s="141"/>
      <c r="M56" s="143"/>
      <c r="N56" s="39"/>
      <c r="O56" s="37">
        <f t="shared" si="1"/>
        <v>0</v>
      </c>
    </row>
    <row r="57" spans="1:15" ht="17.25" customHeight="1" x14ac:dyDescent="0.3">
      <c r="A57" s="1" t="s">
        <v>44</v>
      </c>
      <c r="B57" s="163">
        <v>210</v>
      </c>
      <c r="C57" s="164"/>
      <c r="D57" s="141">
        <v>26</v>
      </c>
      <c r="E57" s="142"/>
      <c r="F57" s="143"/>
      <c r="G57" s="39">
        <v>10</v>
      </c>
      <c r="H57" s="141">
        <v>14</v>
      </c>
      <c r="I57" s="143"/>
      <c r="J57" s="39">
        <v>4</v>
      </c>
      <c r="K57" s="39">
        <v>3</v>
      </c>
      <c r="L57" s="141">
        <v>3</v>
      </c>
      <c r="M57" s="143"/>
      <c r="N57" s="39">
        <v>4</v>
      </c>
      <c r="O57" s="37">
        <f t="shared" si="1"/>
        <v>0</v>
      </c>
    </row>
    <row r="58" spans="1:15" ht="17.25" customHeight="1" x14ac:dyDescent="0.3">
      <c r="A58" s="1" t="s">
        <v>45</v>
      </c>
      <c r="B58" s="163">
        <v>220</v>
      </c>
      <c r="C58" s="164"/>
      <c r="D58" s="141"/>
      <c r="E58" s="142"/>
      <c r="F58" s="143"/>
      <c r="G58" s="39"/>
      <c r="H58" s="141"/>
      <c r="I58" s="143"/>
      <c r="J58" s="39"/>
      <c r="K58" s="39"/>
      <c r="L58" s="141"/>
      <c r="M58" s="143"/>
      <c r="N58" s="39"/>
      <c r="O58" s="37">
        <f t="shared" si="1"/>
        <v>0</v>
      </c>
    </row>
    <row r="59" spans="1:15" ht="17.25" customHeight="1" x14ac:dyDescent="0.3">
      <c r="A59" s="1" t="s">
        <v>41</v>
      </c>
      <c r="B59" s="163">
        <v>221</v>
      </c>
      <c r="C59" s="164"/>
      <c r="D59" s="141">
        <f>D55-D57</f>
        <v>121</v>
      </c>
      <c r="E59" s="142"/>
      <c r="F59" s="143"/>
      <c r="G59" s="38">
        <f>G55-G57</f>
        <v>46</v>
      </c>
      <c r="H59" s="153">
        <f>H55-H57</f>
        <v>62</v>
      </c>
      <c r="I59" s="155"/>
      <c r="J59" s="27">
        <f>J55-J57</f>
        <v>15</v>
      </c>
      <c r="K59" s="27">
        <f>K55-K57</f>
        <v>16</v>
      </c>
      <c r="L59" s="170">
        <f>L55-L57</f>
        <v>16</v>
      </c>
      <c r="M59" s="171"/>
      <c r="N59" s="27">
        <f>N55-N57</f>
        <v>15</v>
      </c>
      <c r="O59" s="37">
        <f t="shared" si="1"/>
        <v>0</v>
      </c>
    </row>
    <row r="60" spans="1:15" ht="17.25" customHeight="1" x14ac:dyDescent="0.3">
      <c r="A60" s="1" t="s">
        <v>42</v>
      </c>
      <c r="B60" s="163">
        <v>222</v>
      </c>
      <c r="C60" s="164"/>
      <c r="D60" s="141"/>
      <c r="E60" s="142"/>
      <c r="F60" s="143"/>
      <c r="G60" s="39"/>
      <c r="H60" s="141"/>
      <c r="I60" s="143"/>
      <c r="J60" s="39"/>
      <c r="K60" s="39"/>
      <c r="L60" s="141"/>
      <c r="M60" s="143"/>
      <c r="N60" s="39"/>
      <c r="O60" s="37">
        <f t="shared" si="1"/>
        <v>0</v>
      </c>
    </row>
    <row r="61" spans="1:15" ht="15.6" x14ac:dyDescent="0.25">
      <c r="A61" s="9" t="s">
        <v>69</v>
      </c>
      <c r="B61" s="163">
        <v>230</v>
      </c>
      <c r="C61" s="164"/>
      <c r="D61" s="153">
        <v>30</v>
      </c>
      <c r="E61" s="154"/>
      <c r="F61" s="155"/>
      <c r="G61" s="38">
        <v>12</v>
      </c>
      <c r="H61" s="153">
        <v>16</v>
      </c>
      <c r="I61" s="155"/>
      <c r="J61" s="38">
        <v>4</v>
      </c>
      <c r="K61" s="38">
        <v>4</v>
      </c>
      <c r="L61" s="153">
        <v>4</v>
      </c>
      <c r="M61" s="155"/>
      <c r="N61" s="38">
        <v>4</v>
      </c>
      <c r="O61" s="37">
        <f t="shared" si="1"/>
        <v>0</v>
      </c>
    </row>
    <row r="62" spans="1:15" ht="17.25" customHeight="1" x14ac:dyDescent="0.25">
      <c r="A62" s="117" t="s">
        <v>46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9"/>
    </row>
    <row r="63" spans="1:15" ht="17.25" customHeight="1" x14ac:dyDescent="0.25">
      <c r="A63" s="1" t="s">
        <v>47</v>
      </c>
      <c r="B63" s="175">
        <v>240</v>
      </c>
      <c r="C63" s="176"/>
      <c r="D63" s="153">
        <v>1807</v>
      </c>
      <c r="E63" s="154"/>
      <c r="F63" s="155"/>
      <c r="G63" s="29">
        <v>3128</v>
      </c>
      <c r="H63" s="153">
        <v>3032</v>
      </c>
      <c r="I63" s="155"/>
      <c r="J63" s="38">
        <v>758</v>
      </c>
      <c r="K63" s="38">
        <v>758</v>
      </c>
      <c r="L63" s="153">
        <v>758</v>
      </c>
      <c r="M63" s="155"/>
      <c r="N63" s="38">
        <v>758</v>
      </c>
      <c r="O63" s="34">
        <f t="shared" ref="O63:O101" si="2">SUM(J63:N63)-H63</f>
        <v>0</v>
      </c>
    </row>
    <row r="64" spans="1:15" ht="17.25" customHeight="1" x14ac:dyDescent="0.25">
      <c r="A64" s="1" t="s">
        <v>48</v>
      </c>
      <c r="B64" s="175">
        <v>250</v>
      </c>
      <c r="C64" s="176"/>
      <c r="D64" s="153">
        <v>7615</v>
      </c>
      <c r="E64" s="154"/>
      <c r="F64" s="155"/>
      <c r="G64" s="38">
        <v>8444</v>
      </c>
      <c r="H64" s="153">
        <v>9972</v>
      </c>
      <c r="I64" s="155"/>
      <c r="J64" s="38">
        <v>2493</v>
      </c>
      <c r="K64" s="38">
        <v>2493</v>
      </c>
      <c r="L64" s="153">
        <v>2493</v>
      </c>
      <c r="M64" s="155"/>
      <c r="N64" s="38">
        <v>2493</v>
      </c>
      <c r="O64" s="34">
        <f t="shared" si="2"/>
        <v>0</v>
      </c>
    </row>
    <row r="65" spans="1:15" ht="17.25" customHeight="1" x14ac:dyDescent="0.25">
      <c r="A65" s="1" t="s">
        <v>49</v>
      </c>
      <c r="B65" s="175">
        <v>260</v>
      </c>
      <c r="C65" s="176"/>
      <c r="D65" s="153">
        <v>1686</v>
      </c>
      <c r="E65" s="154"/>
      <c r="F65" s="155"/>
      <c r="G65" s="38">
        <v>1858</v>
      </c>
      <c r="H65" s="153">
        <v>2192</v>
      </c>
      <c r="I65" s="155"/>
      <c r="J65" s="38">
        <v>548</v>
      </c>
      <c r="K65" s="38">
        <v>548</v>
      </c>
      <c r="L65" s="153">
        <v>548</v>
      </c>
      <c r="M65" s="155"/>
      <c r="N65" s="38">
        <v>548</v>
      </c>
      <c r="O65" s="34">
        <f t="shared" si="2"/>
        <v>0</v>
      </c>
    </row>
    <row r="66" spans="1:15" ht="17.25" customHeight="1" x14ac:dyDescent="0.25">
      <c r="A66" s="1" t="s">
        <v>50</v>
      </c>
      <c r="B66" s="175">
        <v>270</v>
      </c>
      <c r="C66" s="176"/>
      <c r="D66" s="153">
        <v>3</v>
      </c>
      <c r="E66" s="154"/>
      <c r="F66" s="155"/>
      <c r="G66" s="38">
        <v>20</v>
      </c>
      <c r="H66" s="153">
        <v>12</v>
      </c>
      <c r="I66" s="155"/>
      <c r="J66" s="38">
        <v>3</v>
      </c>
      <c r="K66" s="38">
        <v>3</v>
      </c>
      <c r="L66" s="153">
        <v>3</v>
      </c>
      <c r="M66" s="155"/>
      <c r="N66" s="38">
        <v>3</v>
      </c>
      <c r="O66" s="34">
        <f t="shared" si="2"/>
        <v>0</v>
      </c>
    </row>
    <row r="67" spans="1:15" ht="17.25" customHeight="1" x14ac:dyDescent="0.25">
      <c r="A67" s="1" t="s">
        <v>34</v>
      </c>
      <c r="B67" s="175">
        <v>280</v>
      </c>
      <c r="C67" s="176"/>
      <c r="D67" s="153">
        <v>1154</v>
      </c>
      <c r="E67" s="154"/>
      <c r="F67" s="155"/>
      <c r="G67" s="38">
        <v>944</v>
      </c>
      <c r="H67" s="153">
        <v>688</v>
      </c>
      <c r="I67" s="155"/>
      <c r="J67" s="38">
        <v>172</v>
      </c>
      <c r="K67" s="38">
        <v>172</v>
      </c>
      <c r="L67" s="153">
        <v>172</v>
      </c>
      <c r="M67" s="155"/>
      <c r="N67" s="38">
        <v>172</v>
      </c>
      <c r="O67" s="34">
        <f t="shared" si="2"/>
        <v>0</v>
      </c>
    </row>
    <row r="68" spans="1:15" ht="17.25" customHeight="1" x14ac:dyDescent="0.25">
      <c r="A68" s="30" t="s">
        <v>95</v>
      </c>
      <c r="B68" s="177">
        <v>290</v>
      </c>
      <c r="C68" s="178"/>
      <c r="D68" s="148">
        <f>D63+D64+D65+D66+D67</f>
        <v>12265</v>
      </c>
      <c r="E68" s="149"/>
      <c r="F68" s="150"/>
      <c r="G68" s="26">
        <f>SUM(G63:G67)</f>
        <v>14394</v>
      </c>
      <c r="H68" s="148">
        <f>H63+H64+H65+H66+H67</f>
        <v>15896</v>
      </c>
      <c r="I68" s="150"/>
      <c r="J68" s="26">
        <f>SUM(J63:J67)</f>
        <v>3974</v>
      </c>
      <c r="K68" s="26">
        <f>SUM(K63:K67)</f>
        <v>3974</v>
      </c>
      <c r="L68" s="148">
        <f>SUM(L63:L67)</f>
        <v>3974</v>
      </c>
      <c r="M68" s="150"/>
      <c r="N68" s="26">
        <f>SUM(N63:N67)</f>
        <v>3974</v>
      </c>
      <c r="O68" s="34">
        <f t="shared" si="2"/>
        <v>0</v>
      </c>
    </row>
    <row r="69" spans="1:15" ht="17.25" customHeight="1" x14ac:dyDescent="0.25">
      <c r="A69" s="281" t="s">
        <v>51</v>
      </c>
      <c r="B69" s="282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3"/>
    </row>
    <row r="70" spans="1:15" ht="46.2" customHeight="1" x14ac:dyDescent="0.25">
      <c r="A70" s="11" t="s">
        <v>80</v>
      </c>
      <c r="B70" s="179">
        <v>300</v>
      </c>
      <c r="C70" s="180"/>
      <c r="D70" s="181">
        <f>D71+D72+D73+D74</f>
        <v>2742</v>
      </c>
      <c r="E70" s="182"/>
      <c r="F70" s="183"/>
      <c r="G70" s="44">
        <f>G71+G72+G73+G74</f>
        <v>2318</v>
      </c>
      <c r="H70" s="181">
        <f>H71+H72+H73+H74</f>
        <v>2466</v>
      </c>
      <c r="I70" s="183"/>
      <c r="J70" s="44">
        <f>J71+J72+J73+J74</f>
        <v>613</v>
      </c>
      <c r="K70" s="44">
        <f>K71+K72+K73+K74</f>
        <v>613</v>
      </c>
      <c r="L70" s="181">
        <f>L71+L72+L73+L74</f>
        <v>613</v>
      </c>
      <c r="M70" s="183"/>
      <c r="N70" s="44">
        <f>N71+N72+N73+N74</f>
        <v>627</v>
      </c>
      <c r="O70" s="34">
        <f t="shared" si="2"/>
        <v>0</v>
      </c>
    </row>
    <row r="71" spans="1:15" ht="17.25" customHeight="1" x14ac:dyDescent="0.3">
      <c r="A71" s="1" t="s">
        <v>52</v>
      </c>
      <c r="B71" s="175">
        <v>301</v>
      </c>
      <c r="C71" s="176"/>
      <c r="D71" s="184">
        <v>27</v>
      </c>
      <c r="E71" s="185"/>
      <c r="F71" s="186"/>
      <c r="G71" s="45">
        <v>10</v>
      </c>
      <c r="H71" s="284">
        <v>14</v>
      </c>
      <c r="I71" s="285"/>
      <c r="J71" s="46"/>
      <c r="K71" s="46"/>
      <c r="L71" s="189"/>
      <c r="M71" s="190"/>
      <c r="N71" s="46">
        <v>14</v>
      </c>
      <c r="O71" s="34">
        <f t="shared" si="2"/>
        <v>0</v>
      </c>
    </row>
    <row r="72" spans="1:15" ht="31.95" customHeight="1" x14ac:dyDescent="0.25">
      <c r="A72" s="3" t="s">
        <v>53</v>
      </c>
      <c r="B72" s="175">
        <v>302</v>
      </c>
      <c r="C72" s="176"/>
      <c r="D72" s="189">
        <v>2685</v>
      </c>
      <c r="E72" s="191"/>
      <c r="F72" s="190"/>
      <c r="G72" s="46">
        <v>2296</v>
      </c>
      <c r="H72" s="189">
        <v>2436</v>
      </c>
      <c r="I72" s="190"/>
      <c r="J72" s="46">
        <v>609</v>
      </c>
      <c r="K72" s="46">
        <v>609</v>
      </c>
      <c r="L72" s="189">
        <v>609</v>
      </c>
      <c r="M72" s="190"/>
      <c r="N72" s="46">
        <v>609</v>
      </c>
      <c r="O72" s="34">
        <f t="shared" si="2"/>
        <v>0</v>
      </c>
    </row>
    <row r="73" spans="1:15" ht="33.6" customHeight="1" x14ac:dyDescent="0.25">
      <c r="A73" s="9" t="s">
        <v>70</v>
      </c>
      <c r="B73" s="175">
        <v>303</v>
      </c>
      <c r="C73" s="176"/>
      <c r="D73" s="189"/>
      <c r="E73" s="191"/>
      <c r="F73" s="190"/>
      <c r="G73" s="46"/>
      <c r="H73" s="189"/>
      <c r="I73" s="190"/>
      <c r="J73" s="46"/>
      <c r="K73" s="46"/>
      <c r="L73" s="189"/>
      <c r="M73" s="190"/>
      <c r="N73" s="46"/>
      <c r="O73" s="34">
        <f t="shared" si="2"/>
        <v>0</v>
      </c>
    </row>
    <row r="74" spans="1:15" ht="34.5" customHeight="1" x14ac:dyDescent="0.25">
      <c r="A74" s="3" t="s">
        <v>54</v>
      </c>
      <c r="B74" s="175">
        <v>304</v>
      </c>
      <c r="C74" s="176"/>
      <c r="D74" s="189">
        <f>D75+D76</f>
        <v>30</v>
      </c>
      <c r="E74" s="191"/>
      <c r="F74" s="190"/>
      <c r="G74" s="46">
        <f>G75+G76</f>
        <v>12</v>
      </c>
      <c r="H74" s="196">
        <f>H75+H76</f>
        <v>16</v>
      </c>
      <c r="I74" s="197"/>
      <c r="J74" s="46">
        <f>J75+J76</f>
        <v>4</v>
      </c>
      <c r="K74" s="46">
        <f>K75+K76</f>
        <v>4</v>
      </c>
      <c r="L74" s="189">
        <f>L75+L76</f>
        <v>4</v>
      </c>
      <c r="M74" s="190"/>
      <c r="N74" s="46">
        <f>N75+N76</f>
        <v>4</v>
      </c>
      <c r="O74" s="34">
        <f t="shared" si="2"/>
        <v>0</v>
      </c>
    </row>
    <row r="75" spans="1:15" ht="30.6" customHeight="1" x14ac:dyDescent="0.25">
      <c r="A75" s="9" t="s">
        <v>71</v>
      </c>
      <c r="B75" s="194" t="s">
        <v>55</v>
      </c>
      <c r="C75" s="195"/>
      <c r="D75" s="189">
        <v>30</v>
      </c>
      <c r="E75" s="191"/>
      <c r="F75" s="190"/>
      <c r="G75" s="46">
        <v>12</v>
      </c>
      <c r="H75" s="196">
        <v>16</v>
      </c>
      <c r="I75" s="197"/>
      <c r="J75" s="47">
        <v>4</v>
      </c>
      <c r="K75" s="47">
        <v>4</v>
      </c>
      <c r="L75" s="196">
        <v>4</v>
      </c>
      <c r="M75" s="197"/>
      <c r="N75" s="47">
        <v>4</v>
      </c>
      <c r="O75" s="34">
        <f t="shared" si="2"/>
        <v>0</v>
      </c>
    </row>
    <row r="76" spans="1:15" ht="17.25" customHeight="1" x14ac:dyDescent="0.3">
      <c r="A76" s="9" t="s">
        <v>101</v>
      </c>
      <c r="B76" s="194" t="s">
        <v>56</v>
      </c>
      <c r="C76" s="195"/>
      <c r="D76" s="184"/>
      <c r="E76" s="185"/>
      <c r="F76" s="186"/>
      <c r="G76" s="45"/>
      <c r="H76" s="184"/>
      <c r="I76" s="186"/>
      <c r="J76" s="46"/>
      <c r="K76" s="46"/>
      <c r="L76" s="189"/>
      <c r="M76" s="190"/>
      <c r="N76" s="46"/>
      <c r="O76" s="34">
        <f t="shared" si="2"/>
        <v>0</v>
      </c>
    </row>
    <row r="77" spans="1:15" ht="34.5" customHeight="1" x14ac:dyDescent="0.25">
      <c r="A77" s="11" t="s">
        <v>81</v>
      </c>
      <c r="B77" s="179">
        <v>310</v>
      </c>
      <c r="C77" s="180"/>
      <c r="D77" s="181"/>
      <c r="E77" s="182"/>
      <c r="F77" s="183"/>
      <c r="G77" s="44"/>
      <c r="H77" s="181"/>
      <c r="I77" s="183"/>
      <c r="J77" s="44"/>
      <c r="K77" s="44"/>
      <c r="L77" s="181"/>
      <c r="M77" s="183"/>
      <c r="N77" s="44"/>
      <c r="O77" s="34">
        <f t="shared" si="2"/>
        <v>0</v>
      </c>
    </row>
    <row r="78" spans="1:15" ht="49.2" customHeight="1" x14ac:dyDescent="0.25">
      <c r="A78" s="3" t="s">
        <v>57</v>
      </c>
      <c r="B78" s="175">
        <v>311</v>
      </c>
      <c r="C78" s="176"/>
      <c r="D78" s="200"/>
      <c r="E78" s="201"/>
      <c r="F78" s="202"/>
      <c r="G78" s="48"/>
      <c r="H78" s="200"/>
      <c r="I78" s="202"/>
      <c r="J78" s="46"/>
      <c r="K78" s="46"/>
      <c r="L78" s="189"/>
      <c r="M78" s="190"/>
      <c r="N78" s="46"/>
      <c r="O78" s="34">
        <f t="shared" si="2"/>
        <v>0</v>
      </c>
    </row>
    <row r="79" spans="1:15" ht="17.25" customHeight="1" x14ac:dyDescent="0.3">
      <c r="A79" s="1" t="s">
        <v>58</v>
      </c>
      <c r="B79" s="175">
        <v>312</v>
      </c>
      <c r="C79" s="176"/>
      <c r="D79" s="184"/>
      <c r="E79" s="185"/>
      <c r="F79" s="186"/>
      <c r="G79" s="45"/>
      <c r="H79" s="184"/>
      <c r="I79" s="186"/>
      <c r="J79" s="46"/>
      <c r="K79" s="46"/>
      <c r="L79" s="189"/>
      <c r="M79" s="190"/>
      <c r="N79" s="46"/>
      <c r="O79" s="34">
        <f t="shared" si="2"/>
        <v>0</v>
      </c>
    </row>
    <row r="80" spans="1:15" ht="17.25" customHeight="1" x14ac:dyDescent="0.3">
      <c r="A80" s="1" t="s">
        <v>59</v>
      </c>
      <c r="B80" s="175">
        <v>313</v>
      </c>
      <c r="C80" s="176"/>
      <c r="D80" s="184"/>
      <c r="E80" s="185"/>
      <c r="F80" s="186"/>
      <c r="G80" s="45"/>
      <c r="H80" s="184"/>
      <c r="I80" s="186"/>
      <c r="J80" s="46"/>
      <c r="K80" s="46"/>
      <c r="L80" s="189"/>
      <c r="M80" s="190"/>
      <c r="N80" s="46"/>
      <c r="O80" s="34">
        <f t="shared" si="2"/>
        <v>0</v>
      </c>
    </row>
    <row r="81" spans="1:15" ht="34.5" customHeight="1" x14ac:dyDescent="0.25">
      <c r="A81" s="11" t="s">
        <v>82</v>
      </c>
      <c r="B81" s="179">
        <v>320</v>
      </c>
      <c r="C81" s="180"/>
      <c r="D81" s="181">
        <f>D82+D83</f>
        <v>1660</v>
      </c>
      <c r="E81" s="182"/>
      <c r="F81" s="183"/>
      <c r="G81" s="44">
        <f>G82+G83</f>
        <v>1712</v>
      </c>
      <c r="H81" s="181">
        <f>H82+H83</f>
        <v>2340</v>
      </c>
      <c r="I81" s="183"/>
      <c r="J81" s="44">
        <f>J82+J83</f>
        <v>585</v>
      </c>
      <c r="K81" s="44">
        <f>K82+K83</f>
        <v>585</v>
      </c>
      <c r="L81" s="181">
        <f>L82+L83</f>
        <v>585</v>
      </c>
      <c r="M81" s="183"/>
      <c r="N81" s="44">
        <f>N82+N83</f>
        <v>585</v>
      </c>
      <c r="O81" s="34">
        <f t="shared" si="2"/>
        <v>0</v>
      </c>
    </row>
    <row r="82" spans="1:15" ht="48" customHeight="1" x14ac:dyDescent="0.25">
      <c r="A82" s="3" t="s">
        <v>60</v>
      </c>
      <c r="B82" s="175">
        <v>321</v>
      </c>
      <c r="C82" s="176"/>
      <c r="D82" s="189">
        <v>1660</v>
      </c>
      <c r="E82" s="191"/>
      <c r="F82" s="190"/>
      <c r="G82" s="46">
        <v>1712</v>
      </c>
      <c r="H82" s="189">
        <v>2192</v>
      </c>
      <c r="I82" s="190"/>
      <c r="J82" s="46">
        <v>548</v>
      </c>
      <c r="K82" s="46">
        <v>548</v>
      </c>
      <c r="L82" s="189">
        <v>548</v>
      </c>
      <c r="M82" s="190"/>
      <c r="N82" s="46">
        <v>548</v>
      </c>
      <c r="O82" s="34">
        <f t="shared" si="2"/>
        <v>0</v>
      </c>
    </row>
    <row r="83" spans="1:15" ht="17.25" customHeight="1" x14ac:dyDescent="0.25">
      <c r="A83" s="9" t="s">
        <v>101</v>
      </c>
      <c r="B83" s="175">
        <v>322</v>
      </c>
      <c r="C83" s="176"/>
      <c r="D83" s="189"/>
      <c r="E83" s="191"/>
      <c r="F83" s="190"/>
      <c r="G83" s="46"/>
      <c r="H83" s="189">
        <v>148</v>
      </c>
      <c r="I83" s="190"/>
      <c r="J83" s="46">
        <v>37</v>
      </c>
      <c r="K83" s="46">
        <v>37</v>
      </c>
      <c r="L83" s="189">
        <v>37</v>
      </c>
      <c r="M83" s="190"/>
      <c r="N83" s="46">
        <v>37</v>
      </c>
      <c r="O83" s="34">
        <f t="shared" si="2"/>
        <v>0</v>
      </c>
    </row>
    <row r="84" spans="1:15" ht="16.95" customHeight="1" x14ac:dyDescent="0.25">
      <c r="A84" s="30" t="s">
        <v>72</v>
      </c>
      <c r="B84" s="177">
        <v>330</v>
      </c>
      <c r="C84" s="178"/>
      <c r="D84" s="181">
        <f>D85+D86+D87+D88</f>
        <v>1968</v>
      </c>
      <c r="E84" s="182"/>
      <c r="F84" s="183"/>
      <c r="G84" s="44">
        <f>G85+G87+G88</f>
        <v>2224</v>
      </c>
      <c r="H84" s="181">
        <f>H85+H87+H88</f>
        <v>2296</v>
      </c>
      <c r="I84" s="183"/>
      <c r="J84" s="44">
        <f>J85+J87+J88</f>
        <v>574</v>
      </c>
      <c r="K84" s="44">
        <f>K85+K87+K88</f>
        <v>574</v>
      </c>
      <c r="L84" s="181">
        <f>L85+L87+L88</f>
        <v>574</v>
      </c>
      <c r="M84" s="183"/>
      <c r="N84" s="44">
        <f>N85+N87+N88</f>
        <v>574</v>
      </c>
      <c r="O84" s="34">
        <f t="shared" si="2"/>
        <v>0</v>
      </c>
    </row>
    <row r="85" spans="1:15" ht="17.25" customHeight="1" x14ac:dyDescent="0.25">
      <c r="A85" s="40" t="s">
        <v>87</v>
      </c>
      <c r="B85" s="205">
        <v>331</v>
      </c>
      <c r="C85" s="206"/>
      <c r="D85" s="207">
        <v>1440</v>
      </c>
      <c r="E85" s="208"/>
      <c r="F85" s="209"/>
      <c r="G85" s="49">
        <v>1568</v>
      </c>
      <c r="H85" s="207">
        <v>1792</v>
      </c>
      <c r="I85" s="209"/>
      <c r="J85" s="49">
        <v>448</v>
      </c>
      <c r="K85" s="49">
        <v>448</v>
      </c>
      <c r="L85" s="207">
        <v>448</v>
      </c>
      <c r="M85" s="209"/>
      <c r="N85" s="49">
        <v>448</v>
      </c>
      <c r="O85" s="34">
        <f t="shared" si="2"/>
        <v>0</v>
      </c>
    </row>
    <row r="86" spans="1:15" ht="16.2" customHeight="1" x14ac:dyDescent="0.25">
      <c r="A86" s="41" t="s">
        <v>111</v>
      </c>
      <c r="B86" s="212">
        <v>332</v>
      </c>
      <c r="C86" s="212"/>
      <c r="D86" s="215"/>
      <c r="E86" s="216"/>
      <c r="F86" s="217"/>
      <c r="G86" s="50"/>
      <c r="H86" s="215"/>
      <c r="I86" s="217"/>
      <c r="J86" s="50"/>
      <c r="K86" s="50"/>
      <c r="L86" s="215"/>
      <c r="M86" s="217"/>
      <c r="N86" s="50"/>
      <c r="O86" s="34">
        <f t="shared" si="2"/>
        <v>0</v>
      </c>
    </row>
    <row r="87" spans="1:15" ht="15" customHeight="1" x14ac:dyDescent="0.25">
      <c r="A87" s="42" t="s">
        <v>109</v>
      </c>
      <c r="B87" s="213"/>
      <c r="C87" s="213"/>
      <c r="D87" s="220"/>
      <c r="E87" s="221"/>
      <c r="F87" s="51"/>
      <c r="G87" s="52">
        <v>56</v>
      </c>
      <c r="H87" s="220">
        <v>24</v>
      </c>
      <c r="I87" s="224"/>
      <c r="J87" s="52">
        <v>6</v>
      </c>
      <c r="K87" s="52">
        <v>6</v>
      </c>
      <c r="L87" s="220">
        <v>6</v>
      </c>
      <c r="M87" s="224"/>
      <c r="N87" s="52">
        <v>6</v>
      </c>
      <c r="O87" s="34">
        <f t="shared" si="2"/>
        <v>0</v>
      </c>
    </row>
    <row r="88" spans="1:15" ht="13.95" customHeight="1" x14ac:dyDescent="0.25">
      <c r="A88" s="43" t="s">
        <v>110</v>
      </c>
      <c r="B88" s="214"/>
      <c r="C88" s="214"/>
      <c r="D88" s="225">
        <v>528</v>
      </c>
      <c r="E88" s="226"/>
      <c r="F88" s="53"/>
      <c r="G88" s="54">
        <v>600</v>
      </c>
      <c r="H88" s="225">
        <v>480</v>
      </c>
      <c r="I88" s="227"/>
      <c r="J88" s="54">
        <v>120</v>
      </c>
      <c r="K88" s="54">
        <v>120</v>
      </c>
      <c r="L88" s="225">
        <v>120</v>
      </c>
      <c r="M88" s="227"/>
      <c r="N88" s="54">
        <v>120</v>
      </c>
      <c r="O88" s="34">
        <f t="shared" si="2"/>
        <v>0</v>
      </c>
    </row>
    <row r="89" spans="1:15" ht="17.25" customHeight="1" x14ac:dyDescent="0.25">
      <c r="A89" s="287" t="s">
        <v>61</v>
      </c>
      <c r="B89" s="288"/>
      <c r="C89" s="288"/>
      <c r="D89" s="288"/>
      <c r="E89" s="288"/>
      <c r="F89" s="288"/>
      <c r="G89" s="288"/>
      <c r="H89" s="288"/>
      <c r="I89" s="288"/>
      <c r="J89" s="288"/>
      <c r="K89" s="288"/>
      <c r="L89" s="288"/>
      <c r="M89" s="288"/>
      <c r="N89" s="289"/>
    </row>
    <row r="90" spans="1:15" ht="17.25" customHeight="1" x14ac:dyDescent="0.3">
      <c r="A90" s="1" t="s">
        <v>62</v>
      </c>
      <c r="B90" s="175">
        <v>340</v>
      </c>
      <c r="C90" s="176"/>
      <c r="D90" s="231"/>
      <c r="E90" s="232"/>
      <c r="F90" s="233"/>
      <c r="G90" s="55"/>
      <c r="H90" s="231"/>
      <c r="I90" s="233"/>
      <c r="J90" s="55"/>
      <c r="K90" s="55"/>
      <c r="L90" s="231"/>
      <c r="M90" s="233"/>
      <c r="N90" s="55"/>
      <c r="O90" s="34">
        <f t="shared" si="2"/>
        <v>0</v>
      </c>
    </row>
    <row r="91" spans="1:15" ht="15.6" x14ac:dyDescent="0.25">
      <c r="A91" s="9" t="s">
        <v>73</v>
      </c>
      <c r="B91" s="175">
        <v>341</v>
      </c>
      <c r="C91" s="176"/>
      <c r="D91" s="234"/>
      <c r="E91" s="235"/>
      <c r="F91" s="236"/>
      <c r="G91" s="56"/>
      <c r="H91" s="234"/>
      <c r="I91" s="236"/>
      <c r="J91" s="56"/>
      <c r="K91" s="56"/>
      <c r="L91" s="234"/>
      <c r="M91" s="236"/>
      <c r="N91" s="56"/>
      <c r="O91" s="34">
        <f t="shared" si="2"/>
        <v>0</v>
      </c>
    </row>
    <row r="92" spans="1:15" ht="31.2" customHeight="1" x14ac:dyDescent="0.25">
      <c r="A92" s="9" t="s">
        <v>74</v>
      </c>
      <c r="B92" s="175">
        <v>350</v>
      </c>
      <c r="C92" s="176"/>
      <c r="D92" s="234">
        <v>962</v>
      </c>
      <c r="E92" s="235"/>
      <c r="F92" s="236"/>
      <c r="G92" s="56">
        <v>2620</v>
      </c>
      <c r="H92" s="234">
        <v>870</v>
      </c>
      <c r="I92" s="236"/>
      <c r="J92" s="56"/>
      <c r="K92" s="56">
        <v>20</v>
      </c>
      <c r="L92" s="234">
        <v>850</v>
      </c>
      <c r="M92" s="236"/>
      <c r="N92" s="56"/>
      <c r="O92" s="34">
        <f t="shared" si="2"/>
        <v>0</v>
      </c>
    </row>
    <row r="93" spans="1:15" ht="18.600000000000001" customHeight="1" x14ac:dyDescent="0.25">
      <c r="A93" s="9" t="s">
        <v>73</v>
      </c>
      <c r="B93" s="175">
        <v>351</v>
      </c>
      <c r="C93" s="176"/>
      <c r="D93" s="234">
        <v>962</v>
      </c>
      <c r="E93" s="235"/>
      <c r="F93" s="236"/>
      <c r="G93" s="56">
        <v>2620</v>
      </c>
      <c r="H93" s="234">
        <v>870</v>
      </c>
      <c r="I93" s="236"/>
      <c r="J93" s="56"/>
      <c r="K93" s="56">
        <v>20</v>
      </c>
      <c r="L93" s="234">
        <v>850</v>
      </c>
      <c r="M93" s="236"/>
      <c r="N93" s="56"/>
      <c r="O93" s="34">
        <f t="shared" si="2"/>
        <v>0</v>
      </c>
    </row>
    <row r="94" spans="1:15" ht="18.600000000000001" customHeight="1" x14ac:dyDescent="0.25">
      <c r="A94" s="9" t="s">
        <v>75</v>
      </c>
      <c r="B94" s="175">
        <v>360</v>
      </c>
      <c r="C94" s="176"/>
      <c r="D94" s="234"/>
      <c r="E94" s="235"/>
      <c r="F94" s="236"/>
      <c r="G94" s="56"/>
      <c r="H94" s="234"/>
      <c r="I94" s="236"/>
      <c r="J94" s="56"/>
      <c r="K94" s="56"/>
      <c r="L94" s="234"/>
      <c r="M94" s="236"/>
      <c r="N94" s="56"/>
      <c r="O94" s="34">
        <f t="shared" si="2"/>
        <v>0</v>
      </c>
    </row>
    <row r="95" spans="1:15" ht="15.6" x14ac:dyDescent="0.25">
      <c r="A95" s="9" t="s">
        <v>73</v>
      </c>
      <c r="B95" s="175">
        <v>361</v>
      </c>
      <c r="C95" s="176"/>
      <c r="D95" s="234"/>
      <c r="E95" s="235"/>
      <c r="F95" s="236"/>
      <c r="G95" s="56"/>
      <c r="H95" s="234"/>
      <c r="I95" s="236"/>
      <c r="J95" s="56"/>
      <c r="K95" s="56"/>
      <c r="L95" s="234"/>
      <c r="M95" s="236"/>
      <c r="N95" s="56"/>
      <c r="O95" s="34">
        <f t="shared" si="2"/>
        <v>0</v>
      </c>
    </row>
    <row r="96" spans="1:15" ht="34.5" customHeight="1" x14ac:dyDescent="0.25">
      <c r="A96" s="3" t="s">
        <v>63</v>
      </c>
      <c r="B96" s="175">
        <v>370</v>
      </c>
      <c r="C96" s="176"/>
      <c r="D96" s="234"/>
      <c r="E96" s="235"/>
      <c r="F96" s="236"/>
      <c r="G96" s="56"/>
      <c r="H96" s="234"/>
      <c r="I96" s="236"/>
      <c r="J96" s="56"/>
      <c r="K96" s="56"/>
      <c r="L96" s="234"/>
      <c r="M96" s="236"/>
      <c r="N96" s="56"/>
      <c r="O96" s="34">
        <f t="shared" si="2"/>
        <v>0</v>
      </c>
    </row>
    <row r="97" spans="1:15" ht="15.6" x14ac:dyDescent="0.25">
      <c r="A97" s="9" t="s">
        <v>73</v>
      </c>
      <c r="B97" s="175">
        <v>371</v>
      </c>
      <c r="C97" s="176"/>
      <c r="D97" s="234"/>
      <c r="E97" s="235"/>
      <c r="F97" s="236"/>
      <c r="G97" s="56"/>
      <c r="H97" s="234"/>
      <c r="I97" s="236"/>
      <c r="J97" s="56"/>
      <c r="K97" s="56"/>
      <c r="L97" s="234"/>
      <c r="M97" s="236"/>
      <c r="N97" s="56"/>
      <c r="O97" s="34">
        <f t="shared" si="2"/>
        <v>0</v>
      </c>
    </row>
    <row r="98" spans="1:15" ht="62.4" x14ac:dyDescent="0.25">
      <c r="A98" s="9" t="s">
        <v>102</v>
      </c>
      <c r="B98" s="175">
        <v>380</v>
      </c>
      <c r="C98" s="176"/>
      <c r="D98" s="234">
        <v>474</v>
      </c>
      <c r="E98" s="235"/>
      <c r="F98" s="236"/>
      <c r="G98" s="56">
        <v>1325</v>
      </c>
      <c r="H98" s="234">
        <v>670</v>
      </c>
      <c r="I98" s="236"/>
      <c r="J98" s="56"/>
      <c r="K98" s="56">
        <v>670</v>
      </c>
      <c r="L98" s="234"/>
      <c r="M98" s="236"/>
      <c r="N98" s="56"/>
      <c r="O98" s="34">
        <f t="shared" si="2"/>
        <v>0</v>
      </c>
    </row>
    <row r="99" spans="1:15" ht="15.6" x14ac:dyDescent="0.25">
      <c r="A99" s="9" t="s">
        <v>73</v>
      </c>
      <c r="B99" s="175">
        <v>381</v>
      </c>
      <c r="C99" s="176"/>
      <c r="D99" s="234">
        <v>474</v>
      </c>
      <c r="E99" s="235"/>
      <c r="F99" s="236"/>
      <c r="G99" s="56">
        <v>1325</v>
      </c>
      <c r="H99" s="234">
        <v>670</v>
      </c>
      <c r="I99" s="236"/>
      <c r="J99" s="56"/>
      <c r="K99" s="56">
        <v>670</v>
      </c>
      <c r="L99" s="234"/>
      <c r="M99" s="236"/>
      <c r="N99" s="56"/>
      <c r="O99" s="34">
        <f t="shared" si="2"/>
        <v>0</v>
      </c>
    </row>
    <row r="100" spans="1:15" ht="15.6" x14ac:dyDescent="0.25">
      <c r="A100" s="30" t="s">
        <v>76</v>
      </c>
      <c r="B100" s="177">
        <v>390</v>
      </c>
      <c r="C100" s="178"/>
      <c r="D100" s="237">
        <f>D90+D92+D94+D96+D98</f>
        <v>1436</v>
      </c>
      <c r="E100" s="249"/>
      <c r="F100" s="238"/>
      <c r="G100" s="57">
        <f>G92+G94+G96+G98</f>
        <v>3945</v>
      </c>
      <c r="H100" s="237">
        <f>H92+H94+H96+H98</f>
        <v>1540</v>
      </c>
      <c r="I100" s="238"/>
      <c r="J100" s="57">
        <f t="shared" ref="J100:L101" si="3">J92+J94+J96+J98</f>
        <v>0</v>
      </c>
      <c r="K100" s="57">
        <f t="shared" si="3"/>
        <v>690</v>
      </c>
      <c r="L100" s="237">
        <f t="shared" si="3"/>
        <v>850</v>
      </c>
      <c r="M100" s="238"/>
      <c r="N100" s="57">
        <f>N92+N94+N96+N98</f>
        <v>0</v>
      </c>
      <c r="O100" s="34">
        <f t="shared" si="2"/>
        <v>0</v>
      </c>
    </row>
    <row r="101" spans="1:15" ht="33.6" customHeight="1" x14ac:dyDescent="0.25">
      <c r="A101" s="30" t="s">
        <v>77</v>
      </c>
      <c r="B101" s="177">
        <v>391</v>
      </c>
      <c r="C101" s="178"/>
      <c r="D101" s="239">
        <f>D91+D93+D95+D97+D99</f>
        <v>1436</v>
      </c>
      <c r="E101" s="240"/>
      <c r="F101" s="241"/>
      <c r="G101" s="58">
        <f>G92+G94+G96+G98</f>
        <v>3945</v>
      </c>
      <c r="H101" s="239">
        <f>H93+H95+H97+H99</f>
        <v>1540</v>
      </c>
      <c r="I101" s="241"/>
      <c r="J101" s="58">
        <f t="shared" si="3"/>
        <v>0</v>
      </c>
      <c r="K101" s="58">
        <f t="shared" si="3"/>
        <v>690</v>
      </c>
      <c r="L101" s="239">
        <f t="shared" si="3"/>
        <v>850</v>
      </c>
      <c r="M101" s="241"/>
      <c r="N101" s="58">
        <f>N93+N95+N97+N99</f>
        <v>0</v>
      </c>
      <c r="O101" s="34">
        <f t="shared" si="2"/>
        <v>0</v>
      </c>
    </row>
    <row r="102" spans="1:15" ht="17.25" customHeight="1" x14ac:dyDescent="0.25">
      <c r="A102" s="117" t="s">
        <v>64</v>
      </c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9"/>
    </row>
    <row r="103" spans="1:15" ht="17.25" customHeight="1" x14ac:dyDescent="0.3">
      <c r="A103" s="1" t="s">
        <v>88</v>
      </c>
      <c r="B103" s="242">
        <v>400</v>
      </c>
      <c r="C103" s="243"/>
      <c r="D103" s="244">
        <v>97</v>
      </c>
      <c r="E103" s="245"/>
      <c r="F103" s="246"/>
      <c r="G103" s="31">
        <v>112</v>
      </c>
      <c r="H103" s="244">
        <v>102</v>
      </c>
      <c r="I103" s="246"/>
      <c r="J103" s="32">
        <v>102</v>
      </c>
      <c r="K103" s="32">
        <v>102</v>
      </c>
      <c r="L103" s="247">
        <v>102</v>
      </c>
      <c r="M103" s="248"/>
      <c r="N103" s="32">
        <v>102</v>
      </c>
    </row>
    <row r="104" spans="1:15" ht="17.25" customHeight="1" x14ac:dyDescent="0.3">
      <c r="A104" s="1" t="s">
        <v>89</v>
      </c>
      <c r="B104" s="242">
        <v>410</v>
      </c>
      <c r="C104" s="243"/>
      <c r="D104" s="244">
        <v>58961</v>
      </c>
      <c r="E104" s="245"/>
      <c r="F104" s="246"/>
      <c r="G104" s="31">
        <v>57500</v>
      </c>
      <c r="H104" s="244">
        <v>55000</v>
      </c>
      <c r="I104" s="246"/>
      <c r="J104" s="32">
        <v>56200</v>
      </c>
      <c r="K104" s="32">
        <v>55800</v>
      </c>
      <c r="L104" s="247">
        <v>56400</v>
      </c>
      <c r="M104" s="248"/>
      <c r="N104" s="32">
        <v>55000</v>
      </c>
    </row>
    <row r="105" spans="1:15" ht="17.25" customHeight="1" x14ac:dyDescent="0.3">
      <c r="A105" s="1" t="s">
        <v>90</v>
      </c>
      <c r="B105" s="242">
        <v>420</v>
      </c>
      <c r="C105" s="243"/>
      <c r="D105" s="250">
        <v>0</v>
      </c>
      <c r="E105" s="251"/>
      <c r="F105" s="252"/>
      <c r="G105" s="33">
        <v>0</v>
      </c>
      <c r="H105" s="250">
        <v>0</v>
      </c>
      <c r="I105" s="252"/>
      <c r="J105" s="32">
        <v>0</v>
      </c>
      <c r="K105" s="32">
        <v>0</v>
      </c>
      <c r="L105" s="247">
        <v>0</v>
      </c>
      <c r="M105" s="248"/>
      <c r="N105" s="32">
        <v>0</v>
      </c>
    </row>
    <row r="106" spans="1:15" ht="34.5" customHeight="1" x14ac:dyDescent="0.25">
      <c r="A106" s="18" t="s">
        <v>91</v>
      </c>
      <c r="B106" s="242">
        <v>430</v>
      </c>
      <c r="C106" s="243"/>
      <c r="D106" s="250">
        <v>0</v>
      </c>
      <c r="E106" s="251"/>
      <c r="F106" s="252"/>
      <c r="G106" s="33">
        <v>0</v>
      </c>
      <c r="H106" s="250">
        <v>0</v>
      </c>
      <c r="I106" s="252"/>
      <c r="J106" s="31">
        <v>0</v>
      </c>
      <c r="K106" s="31">
        <v>0</v>
      </c>
      <c r="L106" s="244">
        <v>0</v>
      </c>
      <c r="M106" s="246"/>
      <c r="N106" s="31">
        <v>0</v>
      </c>
    </row>
    <row r="111" spans="1:15" x14ac:dyDescent="0.25">
      <c r="A111" s="15" t="s">
        <v>83</v>
      </c>
      <c r="G111" s="12"/>
      <c r="H111" s="12"/>
      <c r="I111" s="12"/>
      <c r="K111" s="22" t="s">
        <v>103</v>
      </c>
      <c r="L111" s="13"/>
      <c r="M111" s="13"/>
      <c r="N111" s="13"/>
    </row>
    <row r="112" spans="1:15" x14ac:dyDescent="0.25">
      <c r="A112" s="16" t="s">
        <v>86</v>
      </c>
      <c r="G112" s="14" t="s">
        <v>84</v>
      </c>
      <c r="K112" t="s">
        <v>85</v>
      </c>
      <c r="L112" s="14"/>
    </row>
    <row r="115" spans="1:14" ht="17.399999999999999" x14ac:dyDescent="0.25">
      <c r="A115" s="80" t="s">
        <v>112</v>
      </c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</row>
  </sheetData>
  <mergeCells count="377">
    <mergeCell ref="H1:N1"/>
    <mergeCell ref="A11:E11"/>
    <mergeCell ref="B92:C92"/>
    <mergeCell ref="H97:I97"/>
    <mergeCell ref="L97:M97"/>
    <mergeCell ref="L88:M88"/>
    <mergeCell ref="B86:C88"/>
    <mergeCell ref="D87:E87"/>
    <mergeCell ref="D88:E88"/>
    <mergeCell ref="H87:I87"/>
    <mergeCell ref="B96:C96"/>
    <mergeCell ref="B97:C97"/>
    <mergeCell ref="A89:N89"/>
    <mergeCell ref="B90:C90"/>
    <mergeCell ref="D90:F90"/>
    <mergeCell ref="H90:I90"/>
    <mergeCell ref="L90:M90"/>
    <mergeCell ref="B91:C91"/>
    <mergeCell ref="D91:F91"/>
    <mergeCell ref="H91:I91"/>
    <mergeCell ref="L91:M91"/>
    <mergeCell ref="B84:C84"/>
    <mergeCell ref="D84:F84"/>
    <mergeCell ref="H84:I84"/>
    <mergeCell ref="A102:N102"/>
    <mergeCell ref="H94:I94"/>
    <mergeCell ref="L94:M94"/>
    <mergeCell ref="H101:I101"/>
    <mergeCell ref="L101:M101"/>
    <mergeCell ref="B95:C95"/>
    <mergeCell ref="B99:C99"/>
    <mergeCell ref="D99:F99"/>
    <mergeCell ref="H99:I99"/>
    <mergeCell ref="B101:C101"/>
    <mergeCell ref="D101:F101"/>
    <mergeCell ref="L87:M87"/>
    <mergeCell ref="L100:M100"/>
    <mergeCell ref="D96:F96"/>
    <mergeCell ref="D95:F95"/>
    <mergeCell ref="H95:I95"/>
    <mergeCell ref="L95:M95"/>
    <mergeCell ref="H96:I96"/>
    <mergeCell ref="H88:I88"/>
    <mergeCell ref="D98:F98"/>
    <mergeCell ref="D97:F97"/>
    <mergeCell ref="D100:F100"/>
    <mergeCell ref="L105:M105"/>
    <mergeCell ref="L104:M104"/>
    <mergeCell ref="B104:C104"/>
    <mergeCell ref="B105:C105"/>
    <mergeCell ref="D105:F105"/>
    <mergeCell ref="H105:I105"/>
    <mergeCell ref="L106:M106"/>
    <mergeCell ref="D103:F103"/>
    <mergeCell ref="H103:I103"/>
    <mergeCell ref="B106:C106"/>
    <mergeCell ref="D106:F106"/>
    <mergeCell ref="B103:C103"/>
    <mergeCell ref="H106:I106"/>
    <mergeCell ref="D104:F104"/>
    <mergeCell ref="H104:I104"/>
    <mergeCell ref="L103:M103"/>
    <mergeCell ref="B100:C100"/>
    <mergeCell ref="B98:C98"/>
    <mergeCell ref="H98:I98"/>
    <mergeCell ref="L98:M98"/>
    <mergeCell ref="H100:I100"/>
    <mergeCell ref="L96:M96"/>
    <mergeCell ref="D92:F92"/>
    <mergeCell ref="H92:I92"/>
    <mergeCell ref="L92:M92"/>
    <mergeCell ref="B93:C93"/>
    <mergeCell ref="D93:F93"/>
    <mergeCell ref="H93:I93"/>
    <mergeCell ref="L93:M93"/>
    <mergeCell ref="B94:C94"/>
    <mergeCell ref="D94:F94"/>
    <mergeCell ref="L99:M99"/>
    <mergeCell ref="L84:M84"/>
    <mergeCell ref="B85:C85"/>
    <mergeCell ref="D85:F85"/>
    <mergeCell ref="H85:I85"/>
    <mergeCell ref="L85:M85"/>
    <mergeCell ref="D86:F86"/>
    <mergeCell ref="H86:I86"/>
    <mergeCell ref="L86:M86"/>
    <mergeCell ref="B81:C81"/>
    <mergeCell ref="D81:F81"/>
    <mergeCell ref="H81:I81"/>
    <mergeCell ref="L81:M81"/>
    <mergeCell ref="B82:C82"/>
    <mergeCell ref="D82:F82"/>
    <mergeCell ref="H82:I82"/>
    <mergeCell ref="L82:M82"/>
    <mergeCell ref="B83:C83"/>
    <mergeCell ref="D83:F83"/>
    <mergeCell ref="H83:I83"/>
    <mergeCell ref="L83:M83"/>
    <mergeCell ref="B78:C78"/>
    <mergeCell ref="D78:F78"/>
    <mergeCell ref="H78:I78"/>
    <mergeCell ref="L78:M78"/>
    <mergeCell ref="B79:C79"/>
    <mergeCell ref="D79:F79"/>
    <mergeCell ref="H79:I79"/>
    <mergeCell ref="L79:M79"/>
    <mergeCell ref="B80:C80"/>
    <mergeCell ref="D80:F80"/>
    <mergeCell ref="H80:I80"/>
    <mergeCell ref="L80:M80"/>
    <mergeCell ref="B75:C75"/>
    <mergeCell ref="D75:F75"/>
    <mergeCell ref="H75:I75"/>
    <mergeCell ref="L75:M75"/>
    <mergeCell ref="B76:C76"/>
    <mergeCell ref="D76:F76"/>
    <mergeCell ref="H76:I76"/>
    <mergeCell ref="L76:M76"/>
    <mergeCell ref="B77:C77"/>
    <mergeCell ref="D77:F77"/>
    <mergeCell ref="H77:I77"/>
    <mergeCell ref="L77:M77"/>
    <mergeCell ref="B72:C72"/>
    <mergeCell ref="D72:F72"/>
    <mergeCell ref="H72:I72"/>
    <mergeCell ref="L72:M72"/>
    <mergeCell ref="B73:C73"/>
    <mergeCell ref="D73:F73"/>
    <mergeCell ref="H73:I73"/>
    <mergeCell ref="L73:M73"/>
    <mergeCell ref="B74:C74"/>
    <mergeCell ref="D74:F74"/>
    <mergeCell ref="H74:I74"/>
    <mergeCell ref="L74:M74"/>
    <mergeCell ref="A69:N69"/>
    <mergeCell ref="B70:C70"/>
    <mergeCell ref="D70:F70"/>
    <mergeCell ref="H70:I70"/>
    <mergeCell ref="L70:M70"/>
    <mergeCell ref="B71:C71"/>
    <mergeCell ref="D71:F71"/>
    <mergeCell ref="H71:I71"/>
    <mergeCell ref="L71:M71"/>
    <mergeCell ref="B66:C66"/>
    <mergeCell ref="D66:F66"/>
    <mergeCell ref="H66:I66"/>
    <mergeCell ref="L66:M66"/>
    <mergeCell ref="B67:C67"/>
    <mergeCell ref="D67:F67"/>
    <mergeCell ref="H67:I67"/>
    <mergeCell ref="L67:M67"/>
    <mergeCell ref="B68:C68"/>
    <mergeCell ref="D68:F68"/>
    <mergeCell ref="H68:I68"/>
    <mergeCell ref="L68:M68"/>
    <mergeCell ref="B63:C63"/>
    <mergeCell ref="D63:F63"/>
    <mergeCell ref="H63:I63"/>
    <mergeCell ref="L63:M63"/>
    <mergeCell ref="B64:C64"/>
    <mergeCell ref="D64:F64"/>
    <mergeCell ref="H64:I64"/>
    <mergeCell ref="L64:M64"/>
    <mergeCell ref="B65:C65"/>
    <mergeCell ref="D65:F65"/>
    <mergeCell ref="H65:I65"/>
    <mergeCell ref="L65:M65"/>
    <mergeCell ref="B60:C60"/>
    <mergeCell ref="D60:F60"/>
    <mergeCell ref="H60:I60"/>
    <mergeCell ref="L60:M60"/>
    <mergeCell ref="B61:C61"/>
    <mergeCell ref="D61:F61"/>
    <mergeCell ref="H61:I61"/>
    <mergeCell ref="L61:M61"/>
    <mergeCell ref="A62:N62"/>
    <mergeCell ref="B57:C57"/>
    <mergeCell ref="D57:F57"/>
    <mergeCell ref="H57:I57"/>
    <mergeCell ref="L57:M57"/>
    <mergeCell ref="B58:C58"/>
    <mergeCell ref="D58:F58"/>
    <mergeCell ref="H58:I58"/>
    <mergeCell ref="L58:M58"/>
    <mergeCell ref="B59:C59"/>
    <mergeCell ref="D59:F59"/>
    <mergeCell ref="H59:I59"/>
    <mergeCell ref="L59:M59"/>
    <mergeCell ref="B54:C54"/>
    <mergeCell ref="D54:F54"/>
    <mergeCell ref="H54:I54"/>
    <mergeCell ref="L54:M54"/>
    <mergeCell ref="B55:C55"/>
    <mergeCell ref="D55:F55"/>
    <mergeCell ref="H55:I55"/>
    <mergeCell ref="L55:M55"/>
    <mergeCell ref="B56:C56"/>
    <mergeCell ref="D56:F56"/>
    <mergeCell ref="H56:I56"/>
    <mergeCell ref="L56:M56"/>
    <mergeCell ref="B51:C51"/>
    <mergeCell ref="D51:F51"/>
    <mergeCell ref="H51:I51"/>
    <mergeCell ref="L51:M51"/>
    <mergeCell ref="B52:C52"/>
    <mergeCell ref="D52:F52"/>
    <mergeCell ref="H52:I52"/>
    <mergeCell ref="L52:M52"/>
    <mergeCell ref="B53:C53"/>
    <mergeCell ref="D53:F53"/>
    <mergeCell ref="H53:I53"/>
    <mergeCell ref="L53:M53"/>
    <mergeCell ref="B48:C48"/>
    <mergeCell ref="D48:F48"/>
    <mergeCell ref="H48:I48"/>
    <mergeCell ref="L48:M48"/>
    <mergeCell ref="B49:C49"/>
    <mergeCell ref="D49:F49"/>
    <mergeCell ref="H49:I49"/>
    <mergeCell ref="L49:M49"/>
    <mergeCell ref="B50:C50"/>
    <mergeCell ref="D50:F50"/>
    <mergeCell ref="H50:I50"/>
    <mergeCell ref="L50:M50"/>
    <mergeCell ref="B45:C45"/>
    <mergeCell ref="D45:F45"/>
    <mergeCell ref="H45:I45"/>
    <mergeCell ref="L45:M45"/>
    <mergeCell ref="B46:C46"/>
    <mergeCell ref="D46:F46"/>
    <mergeCell ref="H46:I46"/>
    <mergeCell ref="L46:M46"/>
    <mergeCell ref="B47:C47"/>
    <mergeCell ref="D47:F47"/>
    <mergeCell ref="H47:I47"/>
    <mergeCell ref="L47:M47"/>
    <mergeCell ref="B42:C42"/>
    <mergeCell ref="D42:F42"/>
    <mergeCell ref="H42:I42"/>
    <mergeCell ref="L42:M42"/>
    <mergeCell ref="B43:C43"/>
    <mergeCell ref="D43:F43"/>
    <mergeCell ref="H43:I43"/>
    <mergeCell ref="L43:M43"/>
    <mergeCell ref="B44:C44"/>
    <mergeCell ref="D44:F44"/>
    <mergeCell ref="H44:I44"/>
    <mergeCell ref="L44:M44"/>
    <mergeCell ref="B39:C39"/>
    <mergeCell ref="D39:F39"/>
    <mergeCell ref="H39:I39"/>
    <mergeCell ref="L39:M39"/>
    <mergeCell ref="B40:C40"/>
    <mergeCell ref="D40:F40"/>
    <mergeCell ref="H40:I40"/>
    <mergeCell ref="L40:M40"/>
    <mergeCell ref="B41:C41"/>
    <mergeCell ref="D41:F41"/>
    <mergeCell ref="H41:I41"/>
    <mergeCell ref="L41:M41"/>
    <mergeCell ref="B36:C36"/>
    <mergeCell ref="D36:F36"/>
    <mergeCell ref="H36:I36"/>
    <mergeCell ref="L36:M36"/>
    <mergeCell ref="B37:C37"/>
    <mergeCell ref="D37:F37"/>
    <mergeCell ref="H37:I37"/>
    <mergeCell ref="L37:M37"/>
    <mergeCell ref="B38:C38"/>
    <mergeCell ref="D38:F38"/>
    <mergeCell ref="H38:I38"/>
    <mergeCell ref="L38:M38"/>
    <mergeCell ref="B33:C33"/>
    <mergeCell ref="D33:F33"/>
    <mergeCell ref="H33:I33"/>
    <mergeCell ref="L33:M33"/>
    <mergeCell ref="B34:C34"/>
    <mergeCell ref="D34:F34"/>
    <mergeCell ref="H34:I34"/>
    <mergeCell ref="L34:M34"/>
    <mergeCell ref="B35:C35"/>
    <mergeCell ref="D35:F35"/>
    <mergeCell ref="H35:I35"/>
    <mergeCell ref="L35:M35"/>
    <mergeCell ref="B30:C30"/>
    <mergeCell ref="D30:F30"/>
    <mergeCell ref="H30:I30"/>
    <mergeCell ref="L30:M30"/>
    <mergeCell ref="B31:C31"/>
    <mergeCell ref="D31:F31"/>
    <mergeCell ref="H31:I31"/>
    <mergeCell ref="L31:M31"/>
    <mergeCell ref="B32:C32"/>
    <mergeCell ref="D32:F32"/>
    <mergeCell ref="H32:I32"/>
    <mergeCell ref="L32:M32"/>
    <mergeCell ref="B27:C27"/>
    <mergeCell ref="D27:F27"/>
    <mergeCell ref="H27:I27"/>
    <mergeCell ref="L27:M27"/>
    <mergeCell ref="B28:C28"/>
    <mergeCell ref="D28:F28"/>
    <mergeCell ref="H28:I28"/>
    <mergeCell ref="L28:M28"/>
    <mergeCell ref="B29:C29"/>
    <mergeCell ref="D29:F29"/>
    <mergeCell ref="H29:I29"/>
    <mergeCell ref="L29:M29"/>
    <mergeCell ref="B24:C24"/>
    <mergeCell ref="D24:F24"/>
    <mergeCell ref="H24:I24"/>
    <mergeCell ref="L24:M24"/>
    <mergeCell ref="B25:C25"/>
    <mergeCell ref="D25:F25"/>
    <mergeCell ref="H25:I25"/>
    <mergeCell ref="L25:M25"/>
    <mergeCell ref="B26:C26"/>
    <mergeCell ref="D26:F26"/>
    <mergeCell ref="H26:I26"/>
    <mergeCell ref="L26:M26"/>
    <mergeCell ref="B21:C21"/>
    <mergeCell ref="D21:F21"/>
    <mergeCell ref="H21:I21"/>
    <mergeCell ref="L21:M21"/>
    <mergeCell ref="B22:C22"/>
    <mergeCell ref="D22:F22"/>
    <mergeCell ref="H22:I22"/>
    <mergeCell ref="L22:M22"/>
    <mergeCell ref="B23:C23"/>
    <mergeCell ref="D23:F23"/>
    <mergeCell ref="H23:I23"/>
    <mergeCell ref="L23:M23"/>
    <mergeCell ref="B18:C18"/>
    <mergeCell ref="D18:F18"/>
    <mergeCell ref="H18:I18"/>
    <mergeCell ref="L18:M18"/>
    <mergeCell ref="A19:N19"/>
    <mergeCell ref="B20:C20"/>
    <mergeCell ref="D20:F20"/>
    <mergeCell ref="H20:I20"/>
    <mergeCell ref="L20:M20"/>
    <mergeCell ref="A10:D10"/>
    <mergeCell ref="E10:L10"/>
    <mergeCell ref="M10:N10"/>
    <mergeCell ref="A16:A17"/>
    <mergeCell ref="B16:C17"/>
    <mergeCell ref="D16:F17"/>
    <mergeCell ref="G16:G17"/>
    <mergeCell ref="H16:I17"/>
    <mergeCell ref="J16:N16"/>
    <mergeCell ref="L17:M17"/>
    <mergeCell ref="A13:N13"/>
    <mergeCell ref="A14:N14"/>
    <mergeCell ref="A115:N115"/>
    <mergeCell ref="A2:E2"/>
    <mergeCell ref="F2:N2"/>
    <mergeCell ref="A3:D3"/>
    <mergeCell ref="E3:L3"/>
    <mergeCell ref="M3:N3"/>
    <mergeCell ref="A4:D4"/>
    <mergeCell ref="E4:L4"/>
    <mergeCell ref="M4:N4"/>
    <mergeCell ref="A5:D5"/>
    <mergeCell ref="E5:L5"/>
    <mergeCell ref="M5:N5"/>
    <mergeCell ref="A6:D6"/>
    <mergeCell ref="E6:L6"/>
    <mergeCell ref="M6:N6"/>
    <mergeCell ref="A7:D7"/>
    <mergeCell ref="E7:L7"/>
    <mergeCell ref="M7:N7"/>
    <mergeCell ref="A8:D8"/>
    <mergeCell ref="E8:L8"/>
    <mergeCell ref="M8:N8"/>
    <mergeCell ref="A9:D9"/>
    <mergeCell ref="E9:L9"/>
    <mergeCell ref="M9:N9"/>
  </mergeCells>
  <phoneticPr fontId="0" type="noConversion"/>
  <pageMargins left="0.9055118110236221" right="0.51181102362204722" top="0.94488188976377963" bottom="0.55118110236220474" header="0.31496062992125984" footer="0.31496062992125984"/>
  <pageSetup paperSize="9" scale="77" fitToHeight="3" orientation="portrait" r:id="rId1"/>
  <rowBreaks count="2" manualBreakCount="2">
    <brk id="37" max="13" man="1"/>
    <brk id="8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2023р</vt:lpstr>
      <vt:lpstr>Table 1</vt:lpstr>
      <vt:lpstr>'2023р'!Область_печати</vt:lpstr>
      <vt:lpstr>'Table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k36</dc:creator>
  <cp:lastModifiedBy>Admin</cp:lastModifiedBy>
  <cp:lastPrinted>2023-08-02T11:29:39Z</cp:lastPrinted>
  <dcterms:created xsi:type="dcterms:W3CDTF">2019-05-02T07:08:05Z</dcterms:created>
  <dcterms:modified xsi:type="dcterms:W3CDTF">2024-08-01T05:28:06Z</dcterms:modified>
</cp:coreProperties>
</file>