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ухгалтер\Відкриті дані до 5 числа публічна інформація\Публічна інформація 2021\"/>
    </mc:Choice>
  </mc:AlternateContent>
  <xr:revisionPtr revIDLastSave="0" documentId="13_ncr:1_{FCF75A9C-5DF4-474F-8094-E1E8C513895F}" xr6:coauthVersionLast="47" xr6:coauthVersionMax="47" xr10:uidLastSave="{00000000-0000-0000-0000-000000000000}"/>
  <bookViews>
    <workbookView xWindow="-120" yWindow="-120" windowWidth="29040" windowHeight="15990" tabRatio="805" xr2:uid="{00000000-000D-0000-FFFF-FFFF00000000}"/>
  </bookViews>
  <sheets>
    <sheet name="1217461" sheetId="15" r:id="rId1"/>
  </sheets>
  <definedNames>
    <definedName name="_xlnm.Print_Area" localSheetId="0">'1217461'!$A$1:$J$15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5" l="1"/>
  <c r="I15" i="15"/>
  <c r="H15" i="15"/>
  <c r="H13" i="15"/>
  <c r="I12" i="15"/>
  <c r="H12" i="15"/>
  <c r="I11" i="15"/>
  <c r="H9" i="15"/>
  <c r="I9" i="15"/>
  <c r="I8" i="15"/>
  <c r="I6" i="15"/>
  <c r="H6" i="15"/>
  <c r="J5" i="15"/>
  <c r="J6" i="15" s="1"/>
  <c r="I10" i="15" l="1"/>
  <c r="J12" i="15"/>
  <c r="H10" i="15" l="1"/>
  <c r="I7" i="15"/>
  <c r="I14" i="15" s="1"/>
  <c r="H7" i="15"/>
  <c r="J11" i="15"/>
  <c r="J10" i="15" s="1"/>
  <c r="J9" i="15"/>
  <c r="J8" i="15"/>
  <c r="H14" i="15" l="1"/>
  <c r="J7" i="15"/>
  <c r="J13" i="15" l="1"/>
  <c r="J14" i="15" s="1"/>
</calcChain>
</file>

<file path=xl/sharedStrings.xml><?xml version="1.0" encoding="utf-8"?>
<sst xmlns="http://schemas.openxmlformats.org/spreadsheetml/2006/main" count="27" uniqueCount="27">
  <si>
    <t>КЕКВ</t>
  </si>
  <si>
    <t>Види робіт</t>
  </si>
  <si>
    <t>Залишок</t>
  </si>
  <si>
    <t>№п/п</t>
  </si>
  <si>
    <t>Уточнений план з початку року</t>
  </si>
  <si>
    <t>Профінансова-но</t>
  </si>
  <si>
    <t>Всього по КПКВК 1217461</t>
  </si>
  <si>
    <t>Капітальний ремонт доріг</t>
  </si>
  <si>
    <t>1</t>
  </si>
  <si>
    <t>2</t>
  </si>
  <si>
    <t>Виготовлення проектно-кошторисної документації на капіт. ремонт об'єктів ЖКГ</t>
  </si>
  <si>
    <t>Капітальний ремонт тротуарів  в т.ч.:</t>
  </si>
  <si>
    <t>3</t>
  </si>
  <si>
    <t xml:space="preserve">ІНФОРМАЦІЯ ПО ВИКОРИСТАННЮ ПУБЛІЧНИХ КОШТІВ  </t>
  </si>
  <si>
    <t xml:space="preserve">ПІД ЧАС БУДІВНИЦТВА РЕМОНТУ ТА РЕКОНСТРУКЦІЇ ОБ'ЄКТІВ ДОРОЖНЬОЇ ІНФРАСТРУКТУРИ УПРАВЛІННЯ ЖКГ МІСЬКВИКОНКОМУ </t>
  </si>
  <si>
    <t>1.1</t>
  </si>
  <si>
    <t>Капітальний ремонт дорожнього покриття по вул. Сосновського в м. Коростені. Коригування</t>
  </si>
  <si>
    <t>1.2</t>
  </si>
  <si>
    <t>Капітальний ремонт дорожнього покриття по І. Котляревського в м. Коростені. Коригування</t>
  </si>
  <si>
    <t>2.1</t>
  </si>
  <si>
    <t>Капітальний ремонт тротуарів по вул.Залізничній в м.Коростені, Житомирської обл.</t>
  </si>
  <si>
    <t>Капітальний ремонт тротуарів по вул. Сосновського в м.Коростені  Житомирської області (в т.ч. виготовлення ПКД)</t>
  </si>
  <si>
    <t>2/2</t>
  </si>
  <si>
    <t>станом на 31.12.2021 р.</t>
  </si>
  <si>
    <t>Капітальний ремонт дороги по вул.Ковельська в м.Коростені</t>
  </si>
  <si>
    <t>Всього по КПКВК 1217380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</si>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</sst>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b/>
      <sz val="12"/>
      <name val="Times New Roman"/>
      <family val="1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A04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/>
    <xf numFmtId="0" fontId="5" fillId="2" borderId="2" xfId="0" applyFont="1" applyFill="1" applyBorder="1"/>
    <xf numFmtId="4" fontId="7" fillId="2" borderId="2" xfId="0" applyNumberFormat="1" applyFont="1" applyFill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" fontId="10" fillId="0" borderId="18" xfId="0" applyNumberFormat="1" applyFont="1" applyBorder="1" applyAlignment="1">
      <alignment horizontal="center" vertical="center"/>
    </xf>
    <xf numFmtId="0" fontId="0" fillId="0" borderId="0" xfId="0" applyBorder="1"/>
    <xf numFmtId="49" fontId="4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7" fillId="0" borderId="28" xfId="0" applyNumberFormat="1" applyFont="1" applyBorder="1" applyAlignment="1">
      <alignment horizontal="center" vertical="center" wrapText="1"/>
    </xf>
    <xf numFmtId="0" fontId="4" fillId="3" borderId="1" xfId="0" applyFont="1" applyFill="1" applyBorder="1"/>
    <xf numFmtId="0" fontId="12" fillId="3" borderId="2" xfId="0" applyFont="1" applyFill="1" applyBorder="1"/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3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/>
    <xf numFmtId="0" fontId="11" fillId="0" borderId="0" xfId="0" applyFont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5" fillId="4" borderId="2" xfId="0" applyFont="1" applyFill="1" applyBorder="1"/>
    <xf numFmtId="0" fontId="1" fillId="4" borderId="4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left" vertical="center"/>
    </xf>
    <xf numFmtId="4" fontId="14" fillId="4" borderId="2" xfId="0" applyNumberFormat="1" applyFont="1" applyFill="1" applyBorder="1" applyAlignment="1">
      <alignment horizontal="center" vertical="center"/>
    </xf>
    <xf numFmtId="4" fontId="14" fillId="4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4.5703125" customWidth="1"/>
    <col min="2" max="2" width="5.7109375" customWidth="1"/>
    <col min="7" max="7" width="13" customWidth="1"/>
    <col min="8" max="8" width="15.5703125" customWidth="1"/>
    <col min="9" max="9" width="15.28515625" customWidth="1"/>
    <col min="10" max="10" width="14.7109375" customWidth="1"/>
  </cols>
  <sheetData>
    <row r="1" spans="1:12" ht="21.7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  <c r="I1" s="28"/>
      <c r="J1" s="28"/>
    </row>
    <row r="2" spans="1:12" ht="36.75" customHeight="1" x14ac:dyDescent="0.3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ht="19.5" customHeight="1" thickBot="1" x14ac:dyDescent="0.35">
      <c r="A3" s="47" t="s">
        <v>23</v>
      </c>
      <c r="B3" s="47"/>
      <c r="C3" s="47"/>
      <c r="D3" s="47"/>
      <c r="E3" s="47"/>
      <c r="F3" s="47"/>
      <c r="G3" s="47"/>
      <c r="H3" s="47"/>
      <c r="I3" s="47"/>
      <c r="J3" s="47"/>
    </row>
    <row r="4" spans="1:12" ht="29.25" customHeight="1" thickBot="1" x14ac:dyDescent="0.25">
      <c r="A4" s="2" t="s">
        <v>3</v>
      </c>
      <c r="B4" s="23" t="s">
        <v>0</v>
      </c>
      <c r="C4" s="35" t="s">
        <v>1</v>
      </c>
      <c r="D4" s="35"/>
      <c r="E4" s="35"/>
      <c r="F4" s="35"/>
      <c r="G4" s="35"/>
      <c r="H4" s="1" t="s">
        <v>4</v>
      </c>
      <c r="I4" s="1" t="s">
        <v>5</v>
      </c>
      <c r="J4" s="3" t="s">
        <v>2</v>
      </c>
      <c r="K4" s="20"/>
    </row>
    <row r="5" spans="1:12" ht="69" customHeight="1" thickBot="1" x14ac:dyDescent="0.25">
      <c r="A5" s="48">
        <v>1</v>
      </c>
      <c r="B5" s="49">
        <v>3210</v>
      </c>
      <c r="C5" s="50" t="s">
        <v>24</v>
      </c>
      <c r="D5" s="51"/>
      <c r="E5" s="51"/>
      <c r="F5" s="51"/>
      <c r="G5" s="52"/>
      <c r="H5" s="53">
        <v>8000000</v>
      </c>
      <c r="I5" s="54"/>
      <c r="J5" s="55">
        <f t="shared" ref="J5" si="0">H5-I5</f>
        <v>8000000</v>
      </c>
      <c r="K5" s="63"/>
    </row>
    <row r="6" spans="1:12" ht="32.25" customHeight="1" thickBot="1" x14ac:dyDescent="0.35">
      <c r="A6" s="56"/>
      <c r="B6" s="57"/>
      <c r="C6" s="58" t="s">
        <v>25</v>
      </c>
      <c r="D6" s="59"/>
      <c r="E6" s="59"/>
      <c r="F6" s="59"/>
      <c r="G6" s="60"/>
      <c r="H6" s="61">
        <f>SUM(H5)</f>
        <v>8000000</v>
      </c>
      <c r="I6" s="61">
        <f t="shared" ref="I6:J6" si="1">SUM(I5)</f>
        <v>0</v>
      </c>
      <c r="J6" s="62">
        <f t="shared" si="1"/>
        <v>8000000</v>
      </c>
      <c r="K6" s="64"/>
    </row>
    <row r="7" spans="1:12" ht="38.25" customHeight="1" thickBot="1" x14ac:dyDescent="0.25">
      <c r="A7" s="21" t="s">
        <v>8</v>
      </c>
      <c r="B7" s="22">
        <v>3132</v>
      </c>
      <c r="C7" s="32" t="s">
        <v>7</v>
      </c>
      <c r="D7" s="33"/>
      <c r="E7" s="33"/>
      <c r="F7" s="33"/>
      <c r="G7" s="34"/>
      <c r="H7" s="11">
        <f>H8+H9</f>
        <v>2880287</v>
      </c>
      <c r="I7" s="11">
        <f t="shared" ref="I7:J7" si="2">I8+I9</f>
        <v>2880286.56</v>
      </c>
      <c r="J7" s="66">
        <f t="shared" si="2"/>
        <v>0.43999999994412065</v>
      </c>
      <c r="K7" s="20"/>
      <c r="L7" s="20"/>
    </row>
    <row r="8" spans="1:12" ht="42" customHeight="1" x14ac:dyDescent="0.2">
      <c r="A8" s="12" t="s">
        <v>15</v>
      </c>
      <c r="B8" s="13">
        <v>3132</v>
      </c>
      <c r="C8" s="36" t="s">
        <v>16</v>
      </c>
      <c r="D8" s="37"/>
      <c r="E8" s="37"/>
      <c r="F8" s="37"/>
      <c r="G8" s="38"/>
      <c r="H8" s="14">
        <v>1640336</v>
      </c>
      <c r="I8" s="15">
        <f>1609411+22825+8100</f>
        <v>1640336</v>
      </c>
      <c r="J8" s="16">
        <f t="shared" ref="J8:J9" si="3">H8-I8</f>
        <v>0</v>
      </c>
      <c r="K8" s="65"/>
    </row>
    <row r="9" spans="1:12" ht="42" customHeight="1" thickBot="1" x14ac:dyDescent="0.25">
      <c r="A9" s="17" t="s">
        <v>17</v>
      </c>
      <c r="B9" s="18">
        <v>3132</v>
      </c>
      <c r="C9" s="42" t="s">
        <v>18</v>
      </c>
      <c r="D9" s="42"/>
      <c r="E9" s="42"/>
      <c r="F9" s="42"/>
      <c r="G9" s="39"/>
      <c r="H9" s="68">
        <f>1737624-50000-158739-288934</f>
        <v>1239951</v>
      </c>
      <c r="I9" s="67">
        <f>1216000+17200.56+6750</f>
        <v>1239950.56</v>
      </c>
      <c r="J9" s="19">
        <f t="shared" si="3"/>
        <v>0.43999999994412065</v>
      </c>
      <c r="K9" s="65"/>
      <c r="L9" s="20"/>
    </row>
    <row r="10" spans="1:12" ht="37.5" customHeight="1" thickBot="1" x14ac:dyDescent="0.25">
      <c r="A10" s="21" t="s">
        <v>9</v>
      </c>
      <c r="B10" s="22">
        <v>3132</v>
      </c>
      <c r="C10" s="32" t="s">
        <v>11</v>
      </c>
      <c r="D10" s="33"/>
      <c r="E10" s="33"/>
      <c r="F10" s="33"/>
      <c r="G10" s="34"/>
      <c r="H10" s="11">
        <f>H11+H12</f>
        <v>1661332</v>
      </c>
      <c r="I10" s="11">
        <f t="shared" ref="I10:J10" si="4">I11+I12</f>
        <v>1661296.92</v>
      </c>
      <c r="J10" s="66">
        <f t="shared" si="4"/>
        <v>35.07999999995809</v>
      </c>
    </row>
    <row r="11" spans="1:12" ht="46.5" customHeight="1" x14ac:dyDescent="0.2">
      <c r="A11" s="12" t="s">
        <v>19</v>
      </c>
      <c r="B11" s="13">
        <v>3132</v>
      </c>
      <c r="C11" s="43" t="s">
        <v>20</v>
      </c>
      <c r="D11" s="44"/>
      <c r="E11" s="44"/>
      <c r="F11" s="44"/>
      <c r="G11" s="45"/>
      <c r="H11" s="70">
        <v>1045796</v>
      </c>
      <c r="I11" s="15">
        <f>1020000+12436+13360</f>
        <v>1045796</v>
      </c>
      <c r="J11" s="16">
        <f>H11-I11</f>
        <v>0</v>
      </c>
    </row>
    <row r="12" spans="1:12" ht="46.5" customHeight="1" thickBot="1" x14ac:dyDescent="0.25">
      <c r="A12" s="17" t="s">
        <v>22</v>
      </c>
      <c r="B12" s="18">
        <v>3132</v>
      </c>
      <c r="C12" s="39" t="s">
        <v>21</v>
      </c>
      <c r="D12" s="40"/>
      <c r="E12" s="40"/>
      <c r="F12" s="40"/>
      <c r="G12" s="41"/>
      <c r="H12" s="24">
        <f>497000+158739-40203</f>
        <v>615536</v>
      </c>
      <c r="I12" s="69">
        <f>161906.7+439636.3+7277.92+6680</f>
        <v>615500.92000000004</v>
      </c>
      <c r="J12" s="19">
        <f>H12-I12</f>
        <v>35.07999999995809</v>
      </c>
    </row>
    <row r="13" spans="1:12" ht="33.75" customHeight="1" thickBot="1" x14ac:dyDescent="0.25">
      <c r="A13" s="4" t="s">
        <v>12</v>
      </c>
      <c r="B13" s="7">
        <v>3132</v>
      </c>
      <c r="C13" s="29" t="s">
        <v>10</v>
      </c>
      <c r="D13" s="30"/>
      <c r="E13" s="30"/>
      <c r="F13" s="30"/>
      <c r="G13" s="31"/>
      <c r="H13" s="6">
        <f>575900-70000-329460+50000-11400</f>
        <v>215040</v>
      </c>
      <c r="I13" s="8">
        <v>215039.58</v>
      </c>
      <c r="J13" s="5">
        <f t="shared" ref="J13" si="5">H13-I13</f>
        <v>0.42000000001280569</v>
      </c>
    </row>
    <row r="14" spans="1:12" ht="26.25" customHeight="1" thickBot="1" x14ac:dyDescent="0.3">
      <c r="A14" s="9"/>
      <c r="B14" s="10"/>
      <c r="C14" s="25" t="s">
        <v>6</v>
      </c>
      <c r="D14" s="26"/>
      <c r="E14" s="26"/>
      <c r="F14" s="26"/>
      <c r="G14" s="27"/>
      <c r="H14" s="11">
        <f>H7+H10+H13</f>
        <v>4756659</v>
      </c>
      <c r="I14" s="11">
        <f>I7+I10+I13</f>
        <v>4756623.0600000005</v>
      </c>
      <c r="J14" s="66">
        <f>J7+J10+J13</f>
        <v>35.939999999915017</v>
      </c>
    </row>
    <row r="15" spans="1:12" s="79" customFormat="1" ht="30" customHeight="1" thickBot="1" x14ac:dyDescent="0.3">
      <c r="A15" s="71"/>
      <c r="B15" s="72"/>
      <c r="C15" s="73" t="s">
        <v>26</v>
      </c>
      <c r="D15" s="74"/>
      <c r="E15" s="74"/>
      <c r="F15" s="74"/>
      <c r="G15" s="75"/>
      <c r="H15" s="76">
        <f>H6+H14</f>
        <v>12756659</v>
      </c>
      <c r="I15" s="76">
        <f t="shared" ref="I15:J15" si="6">I6+I14</f>
        <v>4756623.0600000005</v>
      </c>
      <c r="J15" s="77">
        <f t="shared" si="6"/>
        <v>8000035.9399999995</v>
      </c>
      <c r="K15" s="78"/>
    </row>
  </sheetData>
  <mergeCells count="16">
    <mergeCell ref="K8:K9"/>
    <mergeCell ref="C9:G9"/>
    <mergeCell ref="C11:G11"/>
    <mergeCell ref="A1:J1"/>
    <mergeCell ref="A2:J2"/>
    <mergeCell ref="A3:J3"/>
    <mergeCell ref="C5:G5"/>
    <mergeCell ref="C6:G6"/>
    <mergeCell ref="C14:G14"/>
    <mergeCell ref="C13:G13"/>
    <mergeCell ref="C7:G7"/>
    <mergeCell ref="C4:G4"/>
    <mergeCell ref="C10:G10"/>
    <mergeCell ref="C8:G8"/>
    <mergeCell ref="C12:G12"/>
    <mergeCell ref="C15:G15"/>
  </mergeCells>
  <phoneticPr fontId="8" type="noConversion"/>
  <printOptions horizontalCentered="1"/>
  <pageMargins left="0.78740157480314965" right="0.19685039370078741" top="0.59055118110236227" bottom="0.39370078740157483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1217461</vt:lpstr>
      <vt:lpstr>'1217461'!Область_печати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2020-04-14T10:55:12Z</cp:lastPrinted>
  <dcterms:created xsi:type="dcterms:W3CDTF">2009-11-12T07:56:14Z</dcterms:created>
  <dcterms:modified xsi:type="dcterms:W3CDTF">2022-01-04T12:08:31Z</dcterms:modified>
</cp:coreProperties>
</file>